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27" activeTab="0"/>
  </bookViews>
  <sheets>
    <sheet name="Cotation" sheetId="1" r:id="rId1"/>
    <sheet name="01 Resultats Ecole" sheetId="2" r:id="rId2"/>
    <sheet name="Classe (1)" sheetId="3" state="hidden" r:id="rId3"/>
    <sheet name="Classe (2)" sheetId="4" state="hidden" r:id="rId4"/>
    <sheet name="Classe (3)" sheetId="5" state="hidden" r:id="rId5"/>
    <sheet name="Classe (4)" sheetId="6" state="hidden" r:id="rId6"/>
    <sheet name="Classe (5)" sheetId="7" state="hidden" r:id="rId7"/>
    <sheet name="Classe (6)" sheetId="8" state="hidden" r:id="rId8"/>
    <sheet name="Classe (7)" sheetId="9" state="hidden" r:id="rId9"/>
    <sheet name="Classe (8)" sheetId="10" state="hidden" r:id="rId10"/>
    <sheet name="Classe (9)" sheetId="11" state="hidden" r:id="rId11"/>
    <sheet name="Classe (10)" sheetId="12" state="hidden" r:id="rId12"/>
  </sheets>
  <definedNames>
    <definedName name="cot_sg" localSheetId="11">'Cotation'!#REF!</definedName>
    <definedName name="cot_sg" localSheetId="3">'Cotation'!#REF!</definedName>
    <definedName name="cot_sg" localSheetId="4">'Cotation'!#REF!</definedName>
    <definedName name="cot_sg" localSheetId="5">'Cotation'!#REF!</definedName>
    <definedName name="cot_sg" localSheetId="6">'Cotation'!#REF!</definedName>
    <definedName name="cot_sg" localSheetId="7">'Cotation'!#REF!</definedName>
    <definedName name="cot_sg" localSheetId="8">'Cotation'!#REF!</definedName>
    <definedName name="cot_sg" localSheetId="9">'Cotation'!#REF!</definedName>
    <definedName name="cot_sg" localSheetId="10">'Cotation'!#REF!</definedName>
    <definedName name="cot_sg">'Cotation'!#REF!</definedName>
    <definedName name="cot_sm">'Cotation'!$C$4:$AE$24</definedName>
    <definedName name="cot_sp" localSheetId="11">'Cotation'!#REF!</definedName>
    <definedName name="cot_sp" localSheetId="3">'Cotation'!#REF!</definedName>
    <definedName name="cot_sp" localSheetId="4">'Cotation'!#REF!</definedName>
    <definedName name="cot_sp" localSheetId="5">'Cotation'!#REF!</definedName>
    <definedName name="cot_sp" localSheetId="6">'Cotation'!#REF!</definedName>
    <definedName name="cot_sp" localSheetId="7">'Cotation'!#REF!</definedName>
    <definedName name="cot_sp" localSheetId="8">'Cotation'!#REF!</definedName>
    <definedName name="cot_sp" localSheetId="9">'Cotation'!#REF!</definedName>
    <definedName name="cot_sp" localSheetId="10">'Cotation'!#REF!</definedName>
    <definedName name="cot_sp">'Cotation'!#REF!</definedName>
    <definedName name="lancerA" localSheetId="1">#REF!</definedName>
    <definedName name="pt_sg" localSheetId="11">'Cotation'!#REF!</definedName>
    <definedName name="pt_sg" localSheetId="3">'Cotation'!#REF!</definedName>
    <definedName name="pt_sg" localSheetId="4">'Cotation'!#REF!</definedName>
    <definedName name="pt_sg" localSheetId="5">'Cotation'!#REF!</definedName>
    <definedName name="pt_sg" localSheetId="6">'Cotation'!#REF!</definedName>
    <definedName name="pt_sg" localSheetId="7">'Cotation'!#REF!</definedName>
    <definedName name="pt_sg" localSheetId="8">'Cotation'!#REF!</definedName>
    <definedName name="pt_sg" localSheetId="9">'Cotation'!#REF!</definedName>
    <definedName name="pt_sg" localSheetId="10">'Cotation'!#REF!</definedName>
    <definedName name="pt_sg">'Cotation'!#REF!</definedName>
    <definedName name="pt_sm">'Cotation'!$B$4:$B$24</definedName>
    <definedName name="pt_sp" localSheetId="11">'Cotation'!#REF!</definedName>
    <definedName name="pt_sp" localSheetId="3">'Cotation'!#REF!</definedName>
    <definedName name="pt_sp" localSheetId="4">'Cotation'!#REF!</definedName>
    <definedName name="pt_sp" localSheetId="5">'Cotation'!#REF!</definedName>
    <definedName name="pt_sp" localSheetId="6">'Cotation'!#REF!</definedName>
    <definedName name="pt_sp" localSheetId="7">'Cotation'!#REF!</definedName>
    <definedName name="pt_sp" localSheetId="8">'Cotation'!#REF!</definedName>
    <definedName name="pt_sp" localSheetId="9">'Cotation'!#REF!</definedName>
    <definedName name="pt_sp" localSheetId="10">'Cotation'!#REF!</definedName>
    <definedName name="pt_sp">'Cotation'!#REF!</definedName>
    <definedName name="temps" localSheetId="11">'Cotation'!#REF!</definedName>
    <definedName name="temps" localSheetId="3">'Cotation'!#REF!</definedName>
    <definedName name="temps" localSheetId="4">'Cotation'!#REF!</definedName>
    <definedName name="temps" localSheetId="5">'Cotation'!#REF!</definedName>
    <definedName name="temps" localSheetId="6">'Cotation'!#REF!</definedName>
    <definedName name="temps" localSheetId="7">'Cotation'!#REF!</definedName>
    <definedName name="temps" localSheetId="8">'Cotation'!#REF!</definedName>
    <definedName name="temps" localSheetId="9">'Cotation'!#REF!</definedName>
    <definedName name="temps" localSheetId="10">'Cotation'!#REF!</definedName>
    <definedName name="temps">'Cotation'!#REF!</definedName>
    <definedName name="tps_sg" localSheetId="11">'Cotation'!#REF!</definedName>
    <definedName name="tps_sg" localSheetId="3">'Cotation'!#REF!</definedName>
    <definedName name="tps_sg" localSheetId="4">'Cotation'!#REF!</definedName>
    <definedName name="tps_sg" localSheetId="5">'Cotation'!#REF!</definedName>
    <definedName name="tps_sg" localSheetId="6">'Cotation'!#REF!</definedName>
    <definedName name="tps_sg" localSheetId="7">'Cotation'!#REF!</definedName>
    <definedName name="tps_sg" localSheetId="8">'Cotation'!#REF!</definedName>
    <definedName name="tps_sg" localSheetId="9">'Cotation'!#REF!</definedName>
    <definedName name="tps_sg" localSheetId="10">'Cotation'!#REF!</definedName>
    <definedName name="tps_sg">'Cotation'!#REF!</definedName>
    <definedName name="tps_sm">'Cotation'!$C$3:$AE$3</definedName>
    <definedName name="tps_sp" localSheetId="11">'Cotation'!#REF!</definedName>
    <definedName name="tps_sp" localSheetId="3">'Cotation'!#REF!</definedName>
    <definedName name="tps_sp" localSheetId="4">'Cotation'!#REF!</definedName>
    <definedName name="tps_sp" localSheetId="5">'Cotation'!#REF!</definedName>
    <definedName name="tps_sp" localSheetId="6">'Cotation'!#REF!</definedName>
    <definedName name="tps_sp" localSheetId="7">'Cotation'!#REF!</definedName>
    <definedName name="tps_sp" localSheetId="8">'Cotation'!#REF!</definedName>
    <definedName name="tps_sp" localSheetId="9">'Cotation'!#REF!</definedName>
    <definedName name="tps_sp" localSheetId="10">'Cotation'!#REF!</definedName>
    <definedName name="tps_sp">'Cotation'!#REF!</definedName>
    <definedName name="_xlnm.Print_Area" localSheetId="1">'01 Resultats Ecole'!$A$1:$K$33</definedName>
    <definedName name="_xlnm.Print_Area" localSheetId="2">'Classe (1)'!$A$1:$M$47</definedName>
    <definedName name="_xlnm.Print_Area" localSheetId="11">'Classe (10)'!$A$1:$M$47</definedName>
    <definedName name="_xlnm.Print_Area" localSheetId="3">'Classe (2)'!$A$1:$M$47</definedName>
    <definedName name="_xlnm.Print_Area" localSheetId="4">'Classe (3)'!$A$1:$M$47</definedName>
    <definedName name="_xlnm.Print_Area" localSheetId="5">'Classe (4)'!$A$1:$M$47</definedName>
    <definedName name="_xlnm.Print_Area" localSheetId="6">'Classe (5)'!$A$1:$M$47</definedName>
    <definedName name="_xlnm.Print_Area" localSheetId="7">'Classe (6)'!$A$1:$M$47</definedName>
    <definedName name="_xlnm.Print_Area" localSheetId="8">'Classe (7)'!$A$1:$M$47</definedName>
    <definedName name="_xlnm.Print_Area" localSheetId="9">'Classe (8)'!$A$1:$M$47</definedName>
    <definedName name="_xlnm.Print_Area" localSheetId="10">'Classe (9)'!$A$1:$M$47</definedName>
  </definedNames>
  <calcPr fullCalcOnLoad="1"/>
</workbook>
</file>

<file path=xl/sharedStrings.xml><?xml version="1.0" encoding="utf-8"?>
<sst xmlns="http://schemas.openxmlformats.org/spreadsheetml/2006/main" count="593" uniqueCount="58">
  <si>
    <t>Elèves</t>
  </si>
  <si>
    <t>Total des points</t>
  </si>
  <si>
    <r>
      <t>DATE</t>
    </r>
    <r>
      <rPr>
        <sz val="12"/>
        <color indexed="8"/>
        <rFont val="Times New Roman"/>
        <family val="1"/>
      </rPr>
      <t xml:space="preserve">. : </t>
    </r>
  </si>
  <si>
    <r>
      <t>CLASSE</t>
    </r>
    <r>
      <rPr>
        <sz val="12"/>
        <color indexed="8"/>
        <rFont val="Times New Roman"/>
        <family val="1"/>
      </rPr>
      <t> :</t>
    </r>
  </si>
  <si>
    <r>
      <t>NIVEAU</t>
    </r>
    <r>
      <rPr>
        <sz val="12"/>
        <color indexed="8"/>
        <rFont val="Times New Roman"/>
        <family val="1"/>
      </rPr>
      <t> :</t>
    </r>
  </si>
  <si>
    <r>
      <t>ENSEIGNANT</t>
    </r>
    <r>
      <rPr>
        <sz val="12"/>
        <color indexed="8"/>
        <rFont val="Times New Roman"/>
        <family val="1"/>
      </rPr>
      <t> :</t>
    </r>
  </si>
  <si>
    <t xml:space="preserve">TOTAUX </t>
  </si>
  <si>
    <t>N°</t>
  </si>
  <si>
    <t>Date</t>
  </si>
  <si>
    <t>Classe</t>
  </si>
  <si>
    <t>Niveau</t>
  </si>
  <si>
    <t>N° de cir. :</t>
  </si>
  <si>
    <t xml:space="preserve">Nbre de classe : </t>
  </si>
  <si>
    <t>Les cellules jaunes sont à renseigner.</t>
  </si>
  <si>
    <r>
      <t>Nbre de participants</t>
    </r>
    <r>
      <rPr>
        <sz val="12"/>
        <color indexed="8"/>
        <rFont val="Times New Roman"/>
        <family val="1"/>
      </rPr>
      <t> :</t>
    </r>
  </si>
  <si>
    <t>Nbre de participants</t>
  </si>
  <si>
    <t xml:space="preserve">Indice de l'école : </t>
  </si>
  <si>
    <t xml:space="preserve">Nombre de participants : </t>
  </si>
  <si>
    <t>Les épreuves sont obligatoires pour tous les élèves non dispensés d'EPS</t>
  </si>
  <si>
    <t xml:space="preserve">Nom de l'école : </t>
  </si>
  <si>
    <t>Effectif des participants</t>
  </si>
  <si>
    <t xml:space="preserve">Effectif officiel de l'école : </t>
  </si>
  <si>
    <t xml:space="preserve">Date : </t>
  </si>
  <si>
    <t>A reporter dans l'onglet  01 Résultat Ecole</t>
  </si>
  <si>
    <t>NOTE</t>
  </si>
  <si>
    <t>1-Courir vite</t>
  </si>
  <si>
    <t>2-Franchissement "de rivières"</t>
  </si>
  <si>
    <t>Pts (5 max.)</t>
  </si>
  <si>
    <t>3-Slalom</t>
  </si>
  <si>
    <t>Pts (2max.)</t>
  </si>
  <si>
    <t>Pts (3max.)</t>
  </si>
  <si>
    <t>4-Marche en équilibre</t>
  </si>
  <si>
    <t>Pts (5max.)</t>
  </si>
  <si>
    <t>5-Lancers de précision</t>
  </si>
  <si>
    <t>Chrono</t>
  </si>
  <si>
    <t>Temps converti en sec</t>
  </si>
  <si>
    <t>Total NOTE</t>
  </si>
  <si>
    <t>Total Note</t>
  </si>
  <si>
    <t>Arrondi au multiple de 5 inférieur</t>
  </si>
  <si>
    <t xml:space="preserve">Somme des notes : </t>
  </si>
  <si>
    <t>* Indice de l'école =&gt; (Somme des notes x 100 ) / nombre de participants</t>
  </si>
  <si>
    <t>Moy. Pts</t>
  </si>
  <si>
    <t>Moy. Chrono</t>
  </si>
  <si>
    <t>Moy. TPS</t>
  </si>
  <si>
    <t>M.Arrd</t>
  </si>
  <si>
    <t>Moy Not</t>
  </si>
  <si>
    <t>baem12</t>
  </si>
  <si>
    <t>2-Franchisse
ment "de rivières"</t>
  </si>
  <si>
    <t>Pts</t>
  </si>
  <si>
    <t>POINTS</t>
  </si>
  <si>
    <t>TEMPS</t>
  </si>
  <si>
    <t>2012-2013</t>
  </si>
  <si>
    <t>01 - BAEM - Récapitulatif des résultats de toutes les classes de l'école</t>
  </si>
  <si>
    <t>DEP/ EPS</t>
  </si>
  <si>
    <t>BAREME - BAEM</t>
  </si>
  <si>
    <t>01 - BAEM - Récapitulatif des résultats de la classe</t>
  </si>
  <si>
    <t>BAEM 2013-14</t>
  </si>
  <si>
    <t>DGEE/BVS/EPS1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</si>
</sst>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%"/>
    <numFmt numFmtId="184" formatCode="[$-40C]dddd\ d\ mmmm\ yyyy"/>
    <numFmt numFmtId="185" formatCode="yyyy"/>
    <numFmt numFmtId="186" formatCode="0&quot;s&quot;.0"/>
    <numFmt numFmtId="187" formatCode="00&quot;m&quot;.00"/>
    <numFmt numFmtId="188" formatCode="0&quot;m&quot;.00"/>
    <numFmt numFmtId="189" formatCode="0&quot;s&quot;\ 0"/>
    <numFmt numFmtId="190" formatCode="d/m/yy;@"/>
    <numFmt numFmtId="191" formatCode="d/m/yy"/>
    <numFmt numFmtId="192" formatCode="d\ mmmm\ yyyy"/>
    <numFmt numFmtId="193" formatCode="0&quot;m&quot;.0"/>
    <numFmt numFmtId="194" formatCode="[$€-2]\ #,##0.00_);[Red]\([$€-2]\ #,##0.00\)"/>
    <numFmt numFmtId="195" formatCode="ddd\ dd/mm/yy"/>
    <numFmt numFmtId="196" formatCode="ddd\ dd/mm/yyyy"/>
    <numFmt numFmtId="197" formatCode="mmm\-yyyy"/>
    <numFmt numFmtId="198" formatCode="0&quot;m&quot;"/>
    <numFmt numFmtId="199" formatCode="dd/mm/yy;@"/>
    <numFmt numFmtId="200" formatCode="00&quot;min&quot;.00"/>
    <numFmt numFmtId="201" formatCode="00&quot;min&quot;.00&quot;s&quot;"/>
    <numFmt numFmtId="202" formatCode="h:mm:ss"/>
    <numFmt numFmtId="203" formatCode="mm:ss.0;@"/>
    <numFmt numFmtId="204" formatCode="0&quot;min&quot;.00&quot;s&quot;"/>
    <numFmt numFmtId="205" formatCode="00&quot;s&quot;"/>
    <numFmt numFmtId="206" formatCode="0.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22"/>
      <name val="Rockwell Condensed"/>
      <family val="1"/>
    </font>
    <font>
      <sz val="16"/>
      <name val="Rockwell Condensed"/>
      <family val="1"/>
    </font>
    <font>
      <sz val="1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Arial"/>
      <family val="2"/>
    </font>
    <font>
      <sz val="18"/>
      <color indexed="8"/>
      <name val="Rockwell Condensed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10"/>
      <name val="Arial"/>
      <family val="2"/>
    </font>
    <font>
      <sz val="9"/>
      <color indexed="8"/>
      <name val="Times New Roman"/>
      <family val="1"/>
    </font>
    <font>
      <b/>
      <sz val="24"/>
      <color indexed="17"/>
      <name val="Arial"/>
      <family val="0"/>
    </font>
    <font>
      <b/>
      <sz val="20"/>
      <color indexed="17"/>
      <name val="Arial"/>
      <family val="0"/>
    </font>
    <font>
      <b/>
      <sz val="10"/>
      <color indexed="39"/>
      <name val="Times New Roman"/>
      <family val="1"/>
    </font>
    <font>
      <sz val="28"/>
      <color indexed="9"/>
      <name val="Calibri"/>
      <family val="2"/>
    </font>
    <font>
      <sz val="16"/>
      <color indexed="9"/>
      <name val="Rockwell Condensed"/>
      <family val="1"/>
    </font>
    <font>
      <sz val="22"/>
      <color indexed="8"/>
      <name val="Rockwell Condensed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FF0000"/>
      <name val="Arial"/>
      <family val="2"/>
    </font>
    <font>
      <b/>
      <sz val="11"/>
      <color theme="1"/>
      <name val="Calibri"/>
      <family val="2"/>
    </font>
    <font>
      <sz val="18"/>
      <color rgb="FF000000"/>
      <name val="Rockwell Condensed"/>
      <family val="1"/>
    </font>
    <font>
      <b/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6"/>
      <color rgb="FF000000"/>
      <name val="Times New Roman"/>
      <family val="1"/>
    </font>
    <font>
      <b/>
      <u val="single"/>
      <sz val="12"/>
      <color rgb="FFFF0000"/>
      <name val="Arial"/>
      <family val="2"/>
    </font>
    <font>
      <sz val="9"/>
      <color rgb="FF000000"/>
      <name val="Times New Roman"/>
      <family val="1"/>
    </font>
    <font>
      <b/>
      <sz val="24"/>
      <color rgb="FF008000"/>
      <name val="Arial"/>
      <family val="0"/>
    </font>
    <font>
      <b/>
      <sz val="20"/>
      <color rgb="FF008000"/>
      <name val="Arial"/>
      <family val="0"/>
    </font>
    <font>
      <b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sz val="28"/>
      <color theme="0"/>
      <name val="Calibri"/>
      <family val="2"/>
    </font>
    <font>
      <sz val="16"/>
      <color theme="0"/>
      <name val="Rockwell Condensed"/>
      <family val="1"/>
    </font>
    <font>
      <sz val="22"/>
      <color rgb="FF000000"/>
      <name val="Rockwell Condensed"/>
      <family val="1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</cellStyleXfs>
  <cellXfs count="187">
    <xf numFmtId="0" fontId="0" fillId="0" borderId="0" xfId="0" applyAlignment="1">
      <alignment/>
    </xf>
    <xf numFmtId="0" fontId="51" fillId="0" borderId="10" xfId="0" applyFont="1" applyBorder="1" applyAlignment="1" applyProtection="1">
      <alignment vertical="top" wrapText="1"/>
      <protection locked="0"/>
    </xf>
    <xf numFmtId="0" fontId="51" fillId="0" borderId="11" xfId="0" applyNumberFormat="1" applyFont="1" applyBorder="1" applyAlignment="1" applyProtection="1">
      <alignment horizontal="center" vertical="top" wrapText="1"/>
      <protection locked="0"/>
    </xf>
    <xf numFmtId="0" fontId="51" fillId="0" borderId="11" xfId="0" applyFont="1" applyBorder="1" applyAlignment="1" applyProtection="1">
      <alignment horizontal="center" vertical="top" wrapText="1"/>
      <protection locked="0"/>
    </xf>
    <xf numFmtId="0" fontId="51" fillId="0" borderId="12" xfId="0" applyFont="1" applyBorder="1" applyAlignment="1" applyProtection="1">
      <alignment vertical="top" wrapText="1"/>
      <protection locked="0"/>
    </xf>
    <xf numFmtId="0" fontId="51" fillId="0" borderId="13" xfId="0" applyFont="1" applyBorder="1" applyAlignment="1" applyProtection="1">
      <alignment horizontal="center" vertical="top" wrapText="1"/>
      <protection locked="0"/>
    </xf>
    <xf numFmtId="0" fontId="52" fillId="0" borderId="14" xfId="0" applyFont="1" applyBorder="1" applyAlignment="1" applyProtection="1">
      <alignment horizontal="center" vertical="top" wrapText="1"/>
      <protection locked="0"/>
    </xf>
    <xf numFmtId="0" fontId="52" fillId="0" borderId="15" xfId="0" applyFont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196" fontId="51" fillId="0" borderId="12" xfId="0" applyNumberFormat="1" applyFont="1" applyBorder="1" applyAlignment="1" applyProtection="1">
      <alignment vertical="top" wrapText="1"/>
      <protection locked="0"/>
    </xf>
    <xf numFmtId="0" fontId="52" fillId="0" borderId="14" xfId="0" applyNumberFormat="1" applyFont="1" applyBorder="1" applyAlignment="1" applyProtection="1">
      <alignment horizontal="center" vertical="top" wrapText="1"/>
      <protection locked="0"/>
    </xf>
    <xf numFmtId="0" fontId="52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/>
    </xf>
    <xf numFmtId="186" fontId="21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51" fillId="0" borderId="20" xfId="0" applyFont="1" applyBorder="1" applyAlignment="1" applyProtection="1">
      <alignment horizontal="center" vertical="top" wrapText="1"/>
      <protection/>
    </xf>
    <xf numFmtId="0" fontId="52" fillId="0" borderId="21" xfId="0" applyFont="1" applyBorder="1" applyAlignment="1" applyProtection="1">
      <alignment horizontal="center" vertical="top" wrapText="1"/>
      <protection/>
    </xf>
    <xf numFmtId="0" fontId="51" fillId="0" borderId="22" xfId="0" applyFont="1" applyBorder="1" applyAlignment="1" applyProtection="1">
      <alignment horizontal="center" vertical="top" wrapText="1"/>
      <protection/>
    </xf>
    <xf numFmtId="0" fontId="51" fillId="0" borderId="23" xfId="0" applyFont="1" applyBorder="1" applyAlignment="1" applyProtection="1">
      <alignment horizontal="center" vertical="top" wrapText="1"/>
      <protection/>
    </xf>
    <xf numFmtId="0" fontId="52" fillId="0" borderId="24" xfId="0" applyFont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top" wrapText="1"/>
      <protection locked="0"/>
    </xf>
    <xf numFmtId="0" fontId="51" fillId="0" borderId="12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0" fontId="56" fillId="0" borderId="0" xfId="0" applyFont="1" applyFill="1" applyAlignment="1" applyProtection="1">
      <alignment horizontal="left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52" fillId="0" borderId="22" xfId="0" applyNumberFormat="1" applyFont="1" applyBorder="1" applyAlignment="1" applyProtection="1">
      <alignment horizontal="center" vertical="top" wrapText="1"/>
      <protection locked="0"/>
    </xf>
    <xf numFmtId="0" fontId="52" fillId="0" borderId="23" xfId="0" applyNumberFormat="1" applyFont="1" applyBorder="1" applyAlignment="1" applyProtection="1">
      <alignment horizontal="center" vertical="top" wrapText="1"/>
      <protection locked="0"/>
    </xf>
    <xf numFmtId="196" fontId="51" fillId="0" borderId="10" xfId="0" applyNumberFormat="1" applyFont="1" applyBorder="1" applyAlignment="1" applyProtection="1">
      <alignment vertical="top" wrapText="1"/>
      <protection locked="0"/>
    </xf>
    <xf numFmtId="0" fontId="51" fillId="0" borderId="13" xfId="0" applyNumberFormat="1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right"/>
      <protection/>
    </xf>
    <xf numFmtId="199" fontId="20" fillId="0" borderId="11" xfId="0" applyNumberFormat="1" applyFont="1" applyFill="1" applyBorder="1" applyAlignment="1" applyProtection="1">
      <alignment horizontal="center"/>
      <protection locked="0"/>
    </xf>
    <xf numFmtId="0" fontId="52" fillId="0" borderId="21" xfId="0" applyNumberFormat="1" applyFont="1" applyBorder="1" applyAlignment="1" applyProtection="1">
      <alignment horizontal="center" vertical="top" wrapText="1"/>
      <protection locked="0"/>
    </xf>
    <xf numFmtId="0" fontId="52" fillId="0" borderId="24" xfId="0" applyNumberFormat="1" applyFont="1" applyBorder="1" applyAlignment="1" applyProtection="1">
      <alignment horizontal="center" vertical="top" wrapText="1"/>
      <protection locked="0"/>
    </xf>
    <xf numFmtId="0" fontId="50" fillId="0" borderId="0" xfId="414" applyProtection="1">
      <alignment/>
      <protection/>
    </xf>
    <xf numFmtId="0" fontId="57" fillId="25" borderId="11" xfId="414" applyFont="1" applyFill="1" applyBorder="1" applyProtection="1">
      <alignment/>
      <protection/>
    </xf>
    <xf numFmtId="0" fontId="50" fillId="26" borderId="11" xfId="414" applyFill="1" applyBorder="1" applyAlignment="1" applyProtection="1">
      <alignment shrinkToFit="1"/>
      <protection/>
    </xf>
    <xf numFmtId="0" fontId="57" fillId="26" borderId="11" xfId="414" applyFont="1" applyFill="1" applyBorder="1" applyProtection="1">
      <alignment/>
      <protection/>
    </xf>
    <xf numFmtId="0" fontId="50" fillId="0" borderId="11" xfId="414" applyBorder="1" applyAlignment="1" applyProtection="1">
      <alignment shrinkToFit="1"/>
      <protection/>
    </xf>
    <xf numFmtId="0" fontId="50" fillId="0" borderId="0" xfId="414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54" fillId="0" borderId="27" xfId="0" applyFont="1" applyBorder="1" applyAlignment="1" applyProtection="1">
      <alignment horizontal="center" vertical="top"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8" fillId="27" borderId="28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9" fillId="0" borderId="0" xfId="0" applyFont="1" applyBorder="1" applyAlignment="1" applyProtection="1">
      <alignment horizontal="left" vertical="top"/>
      <protection/>
    </xf>
    <xf numFmtId="0" fontId="59" fillId="0" borderId="0" xfId="0" applyFont="1" applyBorder="1" applyAlignment="1" applyProtection="1">
      <alignment vertical="top"/>
      <protection/>
    </xf>
    <xf numFmtId="0" fontId="59" fillId="0" borderId="0" xfId="0" applyFont="1" applyBorder="1" applyAlignment="1" applyProtection="1">
      <alignment horizontal="center" vertical="top"/>
      <protection/>
    </xf>
    <xf numFmtId="0" fontId="60" fillId="0" borderId="0" xfId="0" applyFont="1" applyBorder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vertical="top" wrapText="1"/>
      <protection/>
    </xf>
    <xf numFmtId="0" fontId="54" fillId="0" borderId="16" xfId="0" applyFont="1" applyBorder="1" applyAlignment="1" applyProtection="1">
      <alignment horizontal="center" vertical="top" wrapText="1"/>
      <protection/>
    </xf>
    <xf numFmtId="0" fontId="54" fillId="0" borderId="17" xfId="0" applyFont="1" applyBorder="1" applyAlignment="1" applyProtection="1">
      <alignment horizontal="center" vertical="top" wrapText="1"/>
      <protection/>
    </xf>
    <xf numFmtId="0" fontId="52" fillId="0" borderId="27" xfId="0" applyFont="1" applyBorder="1" applyAlignment="1" applyProtection="1">
      <alignment horizontal="center" vertical="top" wrapText="1"/>
      <protection/>
    </xf>
    <xf numFmtId="0" fontId="52" fillId="0" borderId="29" xfId="0" applyFont="1" applyBorder="1" applyAlignment="1" applyProtection="1">
      <alignment horizontal="center" vertical="top" wrapText="1"/>
      <protection/>
    </xf>
    <xf numFmtId="0" fontId="61" fillId="0" borderId="30" xfId="0" applyFont="1" applyFill="1" applyBorder="1" applyAlignment="1" applyProtection="1">
      <alignment horizontal="center" vertical="top" wrapText="1"/>
      <protection/>
    </xf>
    <xf numFmtId="0" fontId="62" fillId="0" borderId="30" xfId="0" applyFont="1" applyFill="1" applyBorder="1" applyAlignment="1" applyProtection="1">
      <alignment horizontal="center" vertical="top" wrapText="1" shrinkToFit="1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0" fontId="55" fillId="0" borderId="19" xfId="0" applyFont="1" applyBorder="1" applyAlignment="1" applyProtection="1">
      <alignment horizontal="center" vertical="top" wrapText="1"/>
      <protection/>
    </xf>
    <xf numFmtId="0" fontId="21" fillId="0" borderId="31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center"/>
      <protection/>
    </xf>
    <xf numFmtId="0" fontId="20" fillId="0" borderId="33" xfId="0" applyNumberFormat="1" applyFont="1" applyBorder="1" applyAlignment="1" applyProtection="1">
      <alignment horizontal="center"/>
      <protection/>
    </xf>
    <xf numFmtId="0" fontId="0" fillId="24" borderId="34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195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0" fillId="0" borderId="36" xfId="0" applyNumberFormat="1" applyFont="1" applyBorder="1" applyAlignment="1" applyProtection="1">
      <alignment horizontal="center"/>
      <protection/>
    </xf>
    <xf numFmtId="0" fontId="0" fillId="24" borderId="28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37" xfId="0" applyNumberFormat="1" applyFont="1" applyBorder="1" applyAlignment="1" applyProtection="1">
      <alignment horizontal="center"/>
      <protection/>
    </xf>
    <xf numFmtId="0" fontId="0" fillId="24" borderId="38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vertical="top" wrapText="1"/>
      <protection/>
    </xf>
    <xf numFmtId="0" fontId="51" fillId="0" borderId="0" xfId="0" applyFont="1" applyBorder="1" applyAlignment="1" applyProtection="1">
      <alignment vertical="top" wrapText="1"/>
      <protection/>
    </xf>
    <xf numFmtId="0" fontId="51" fillId="0" borderId="0" xfId="0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52" fillId="0" borderId="0" xfId="0" applyFont="1" applyFill="1" applyBorder="1" applyAlignment="1" applyProtection="1">
      <alignment horizontal="center" vertical="top" wrapText="1"/>
      <protection/>
    </xf>
    <xf numFmtId="0" fontId="52" fillId="0" borderId="39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top" wrapText="1"/>
      <protection locked="0"/>
    </xf>
    <xf numFmtId="0" fontId="60" fillId="0" borderId="11" xfId="0" applyFont="1" applyBorder="1" applyAlignment="1" applyProtection="1">
      <alignment horizontal="center" vertical="top" wrapText="1"/>
      <protection/>
    </xf>
    <xf numFmtId="0" fontId="60" fillId="0" borderId="11" xfId="0" applyFont="1" applyBorder="1" applyAlignment="1" applyProtection="1">
      <alignment horizontal="center" vertical="top" wrapText="1"/>
      <protection/>
    </xf>
    <xf numFmtId="0" fontId="51" fillId="0" borderId="40" xfId="0" applyFont="1" applyBorder="1" applyAlignment="1" applyProtection="1">
      <alignment horizontal="center" vertical="top" wrapText="1"/>
      <protection/>
    </xf>
    <xf numFmtId="0" fontId="51" fillId="0" borderId="41" xfId="0" applyFont="1" applyBorder="1" applyAlignment="1" applyProtection="1">
      <alignment vertical="top" wrapText="1"/>
      <protection locked="0"/>
    </xf>
    <xf numFmtId="0" fontId="51" fillId="0" borderId="42" xfId="0" applyNumberFormat="1" applyFont="1" applyBorder="1" applyAlignment="1" applyProtection="1">
      <alignment horizontal="center" vertical="top" wrapText="1"/>
      <protection locked="0"/>
    </xf>
    <xf numFmtId="0" fontId="52" fillId="0" borderId="35" xfId="0" applyFont="1" applyBorder="1" applyAlignment="1" applyProtection="1">
      <alignment horizontal="center" vertical="top" wrapText="1"/>
      <protection locked="0"/>
    </xf>
    <xf numFmtId="0" fontId="52" fillId="0" borderId="43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0" borderId="11" xfId="414" applyFill="1" applyBorder="1" applyAlignment="1" applyProtection="1">
      <alignment shrinkToFit="1"/>
      <protection/>
    </xf>
    <xf numFmtId="0" fontId="54" fillId="0" borderId="29" xfId="0" applyFont="1" applyBorder="1" applyAlignment="1" applyProtection="1">
      <alignment horizontal="center" vertical="top" wrapText="1"/>
      <protection/>
    </xf>
    <xf numFmtId="0" fontId="54" fillId="0" borderId="44" xfId="0" applyFont="1" applyBorder="1" applyAlignment="1" applyProtection="1">
      <alignment horizontal="center" vertical="top" wrapText="1"/>
      <protection/>
    </xf>
    <xf numFmtId="0" fontId="65" fillId="0" borderId="0" xfId="0" applyFont="1" applyBorder="1" applyAlignment="1" applyProtection="1">
      <alignment vertical="center"/>
      <protection/>
    </xf>
    <xf numFmtId="196" fontId="60" fillId="0" borderId="45" xfId="0" applyNumberFormat="1" applyFont="1" applyBorder="1" applyAlignment="1" applyProtection="1">
      <alignment vertical="top" wrapText="1"/>
      <protection locked="0"/>
    </xf>
    <xf numFmtId="0" fontId="60" fillId="0" borderId="46" xfId="0" applyNumberFormat="1" applyFont="1" applyBorder="1" applyAlignment="1" applyProtection="1">
      <alignment horizontal="center" vertical="top" wrapText="1"/>
      <protection locked="0"/>
    </xf>
    <xf numFmtId="0" fontId="60" fillId="0" borderId="45" xfId="0" applyNumberFormat="1" applyFont="1" applyBorder="1" applyAlignment="1" applyProtection="1">
      <alignment horizontal="center" vertical="top" wrapText="1"/>
      <protection locked="0"/>
    </xf>
    <xf numFmtId="0" fontId="54" fillId="0" borderId="20" xfId="0" applyNumberFormat="1" applyFont="1" applyBorder="1" applyAlignment="1" applyProtection="1">
      <alignment horizontal="center" vertical="top" wrapText="1"/>
      <protection locked="0"/>
    </xf>
    <xf numFmtId="0" fontId="54" fillId="0" borderId="47" xfId="0" applyNumberFormat="1" applyFont="1" applyBorder="1" applyAlignment="1" applyProtection="1">
      <alignment horizontal="center" vertical="top" wrapText="1"/>
      <protection locked="0"/>
    </xf>
    <xf numFmtId="0" fontId="54" fillId="0" borderId="48" xfId="0" applyNumberFormat="1" applyFont="1" applyBorder="1" applyAlignment="1" applyProtection="1">
      <alignment horizontal="center" vertical="top" wrapText="1"/>
      <protection locked="0"/>
    </xf>
    <xf numFmtId="196" fontId="60" fillId="0" borderId="10" xfId="0" applyNumberFormat="1" applyFont="1" applyBorder="1" applyAlignment="1" applyProtection="1">
      <alignment vertical="top" wrapText="1"/>
      <protection locked="0"/>
    </xf>
    <xf numFmtId="0" fontId="60" fillId="0" borderId="11" xfId="0" applyNumberFormat="1" applyFont="1" applyBorder="1" applyAlignment="1" applyProtection="1">
      <alignment horizontal="center" vertical="top" wrapText="1"/>
      <protection locked="0"/>
    </xf>
    <xf numFmtId="0" fontId="60" fillId="0" borderId="10" xfId="0" applyNumberFormat="1" applyFont="1" applyBorder="1" applyAlignment="1" applyProtection="1">
      <alignment horizontal="center" vertical="top" wrapText="1"/>
      <protection locked="0"/>
    </xf>
    <xf numFmtId="0" fontId="54" fillId="0" borderId="22" xfId="0" applyNumberFormat="1" applyFont="1" applyBorder="1" applyAlignment="1" applyProtection="1">
      <alignment horizontal="center" vertical="top" wrapText="1"/>
      <protection locked="0"/>
    </xf>
    <xf numFmtId="0" fontId="54" fillId="0" borderId="14" xfId="0" applyNumberFormat="1" applyFont="1" applyBorder="1" applyAlignment="1" applyProtection="1">
      <alignment horizontal="center" vertical="top" wrapText="1"/>
      <protection locked="0"/>
    </xf>
    <xf numFmtId="0" fontId="54" fillId="0" borderId="21" xfId="0" applyNumberFormat="1" applyFont="1" applyBorder="1" applyAlignment="1" applyProtection="1">
      <alignment horizontal="center" vertical="top" wrapText="1"/>
      <protection locked="0"/>
    </xf>
    <xf numFmtId="0" fontId="60" fillId="0" borderId="11" xfId="0" applyFont="1" applyBorder="1" applyAlignment="1" applyProtection="1">
      <alignment horizontal="center" vertical="top" wrapText="1"/>
      <protection locked="0"/>
    </xf>
    <xf numFmtId="0" fontId="60" fillId="0" borderId="10" xfId="0" applyFont="1" applyBorder="1" applyAlignment="1" applyProtection="1">
      <alignment horizontal="center" vertical="top" wrapText="1"/>
      <protection locked="0"/>
    </xf>
    <xf numFmtId="2" fontId="30" fillId="0" borderId="26" xfId="0" applyNumberFormat="1" applyFont="1" applyBorder="1" applyAlignment="1" applyProtection="1">
      <alignment horizontal="center"/>
      <protection/>
    </xf>
    <xf numFmtId="0" fontId="66" fillId="0" borderId="0" xfId="0" applyFont="1" applyAlignment="1" applyProtection="1">
      <alignment vertical="center"/>
      <protection/>
    </xf>
    <xf numFmtId="0" fontId="66" fillId="0" borderId="49" xfId="0" applyFont="1" applyBorder="1" applyAlignment="1" applyProtection="1">
      <alignment vertical="center"/>
      <protection/>
    </xf>
    <xf numFmtId="0" fontId="28" fillId="27" borderId="1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vertical="center" wrapText="1"/>
      <protection/>
    </xf>
    <xf numFmtId="0" fontId="68" fillId="0" borderId="50" xfId="414" applyFont="1" applyBorder="1" applyAlignment="1" applyProtection="1">
      <alignment horizontal="center" vertical="center" textRotation="255"/>
      <protection/>
    </xf>
    <xf numFmtId="49" fontId="68" fillId="0" borderId="39" xfId="414" applyNumberFormat="1" applyFont="1" applyBorder="1" applyAlignment="1" applyProtection="1">
      <alignment horizontal="center" shrinkToFit="1"/>
      <protection/>
    </xf>
    <xf numFmtId="0" fontId="69" fillId="28" borderId="0" xfId="414" applyFont="1" applyFill="1" applyAlignment="1" applyProtection="1">
      <alignment horizontal="center" vertical="center"/>
      <protection/>
    </xf>
    <xf numFmtId="0" fontId="70" fillId="27" borderId="51" xfId="0" applyFont="1" applyFill="1" applyBorder="1" applyAlignment="1" applyProtection="1">
      <alignment horizontal="center" vertical="center" shrinkToFit="1"/>
      <protection locked="0"/>
    </xf>
    <xf numFmtId="0" fontId="71" fillId="27" borderId="52" xfId="0" applyFont="1" applyFill="1" applyBorder="1" applyAlignment="1" applyProtection="1">
      <alignment horizontal="center" vertical="center" wrapText="1"/>
      <protection locked="0"/>
    </xf>
    <xf numFmtId="0" fontId="71" fillId="27" borderId="51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70" fillId="27" borderId="52" xfId="0" applyFont="1" applyFill="1" applyBorder="1" applyAlignment="1" applyProtection="1">
      <alignment horizontal="center" vertical="center"/>
      <protection locked="0"/>
    </xf>
    <xf numFmtId="0" fontId="70" fillId="27" borderId="55" xfId="0" applyFont="1" applyFill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top" wrapText="1"/>
      <protection/>
    </xf>
    <xf numFmtId="0" fontId="54" fillId="0" borderId="53" xfId="0" applyFont="1" applyBorder="1" applyAlignment="1" applyProtection="1">
      <alignment horizontal="center" vertical="top" wrapText="1"/>
      <protection/>
    </xf>
    <xf numFmtId="0" fontId="54" fillId="0" borderId="54" xfId="0" applyFont="1" applyBorder="1" applyAlignment="1" applyProtection="1">
      <alignment horizontal="center" vertical="top" wrapText="1"/>
      <protection/>
    </xf>
    <xf numFmtId="0" fontId="54" fillId="0" borderId="30" xfId="0" applyFont="1" applyBorder="1" applyAlignment="1" applyProtection="1">
      <alignment horizontal="center" vertical="top" wrapText="1"/>
      <protection/>
    </xf>
    <xf numFmtId="0" fontId="54" fillId="0" borderId="56" xfId="0" applyFont="1" applyBorder="1" applyAlignment="1" applyProtection="1">
      <alignment horizontal="center" vertical="top" wrapText="1"/>
      <protection/>
    </xf>
    <xf numFmtId="0" fontId="54" fillId="0" borderId="29" xfId="0" applyFont="1" applyBorder="1" applyAlignment="1" applyProtection="1">
      <alignment horizontal="center" vertical="top" wrapText="1"/>
      <protection/>
    </xf>
    <xf numFmtId="0" fontId="54" fillId="0" borderId="44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/>
      <protection/>
    </xf>
    <xf numFmtId="196" fontId="0" fillId="0" borderId="28" xfId="0" applyNumberFormat="1" applyFont="1" applyBorder="1" applyAlignment="1" applyProtection="1">
      <alignment horizontal="center"/>
      <protection locked="0"/>
    </xf>
    <xf numFmtId="196" fontId="0" fillId="0" borderId="10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9" fillId="0" borderId="57" xfId="0" applyFont="1" applyBorder="1" applyAlignment="1" applyProtection="1">
      <alignment horizontal="center" vertical="top"/>
      <protection/>
    </xf>
    <xf numFmtId="0" fontId="59" fillId="0" borderId="50" xfId="0" applyFont="1" applyBorder="1" applyAlignment="1" applyProtection="1">
      <alignment horizontal="center" vertical="top"/>
      <protection/>
    </xf>
    <xf numFmtId="0" fontId="0" fillId="0" borderId="58" xfId="0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 vertical="top"/>
      <protection/>
    </xf>
    <xf numFmtId="0" fontId="54" fillId="0" borderId="50" xfId="0" applyFont="1" applyBorder="1" applyAlignment="1" applyProtection="1">
      <alignment horizontal="center" vertical="top"/>
      <protection/>
    </xf>
    <xf numFmtId="0" fontId="29" fillId="27" borderId="0" xfId="0" applyFont="1" applyFill="1" applyBorder="1" applyAlignment="1" applyProtection="1">
      <alignment horizontal="center" vertical="center" wrapText="1" shrinkToFit="1"/>
      <protection locked="0"/>
    </xf>
    <xf numFmtId="0" fontId="28" fillId="27" borderId="57" xfId="0" applyFont="1" applyFill="1" applyBorder="1" applyAlignment="1" applyProtection="1">
      <alignment horizontal="center" vertical="center" wrapText="1"/>
      <protection locked="0"/>
    </xf>
    <xf numFmtId="0" fontId="28" fillId="27" borderId="0" xfId="0" applyFont="1" applyFill="1" applyBorder="1" applyAlignment="1" applyProtection="1">
      <alignment horizontal="center" vertical="center" wrapText="1"/>
      <protection locked="0"/>
    </xf>
  </cellXfs>
  <cellStyles count="54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2 2" xfId="71"/>
    <cellStyle name="Commentaire 2 3" xfId="72"/>
    <cellStyle name="Commentaire 3" xfId="73"/>
    <cellStyle name="Entrée" xfId="74"/>
    <cellStyle name="Entrée 2" xfId="75"/>
    <cellStyle name="Insatisfaisant" xfId="76"/>
    <cellStyle name="Insatisfaisant 2" xfId="77"/>
    <cellStyle name="Hyperlink" xfId="78"/>
    <cellStyle name="Followed Hyperlink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10" xfId="86"/>
    <cellStyle name="Normal 10 2" xfId="87"/>
    <cellStyle name="Normal 10 3" xfId="88"/>
    <cellStyle name="Normal 11" xfId="89"/>
    <cellStyle name="Normal 11 2" xfId="90"/>
    <cellStyle name="Normal 11 3" xfId="91"/>
    <cellStyle name="Normal 12" xfId="92"/>
    <cellStyle name="Normal 12 2" xfId="93"/>
    <cellStyle name="Normal 12 3" xfId="94"/>
    <cellStyle name="Normal 13" xfId="95"/>
    <cellStyle name="Normal 13 2" xfId="96"/>
    <cellStyle name="Normal 13 3" xfId="97"/>
    <cellStyle name="Normal 14" xfId="98"/>
    <cellStyle name="Normal 14 2" xfId="99"/>
    <cellStyle name="Normal 14 3" xfId="100"/>
    <cellStyle name="Normal 15" xfId="101"/>
    <cellStyle name="Normal 15 10" xfId="102"/>
    <cellStyle name="Normal 15 10 2" xfId="103"/>
    <cellStyle name="Normal 15 10 3" xfId="104"/>
    <cellStyle name="Normal 15 11" xfId="105"/>
    <cellStyle name="Normal 15 11 2" xfId="106"/>
    <cellStyle name="Normal 15 11 3" xfId="107"/>
    <cellStyle name="Normal 15 12" xfId="108"/>
    <cellStyle name="Normal 15 12 2" xfId="109"/>
    <cellStyle name="Normal 15 12 3" xfId="110"/>
    <cellStyle name="Normal 15 13" xfId="111"/>
    <cellStyle name="Normal 15 14" xfId="112"/>
    <cellStyle name="Normal 15 2" xfId="113"/>
    <cellStyle name="Normal 15 2 2" xfId="114"/>
    <cellStyle name="Normal 15 2 3" xfId="115"/>
    <cellStyle name="Normal 15 3" xfId="116"/>
    <cellStyle name="Normal 15 3 2" xfId="117"/>
    <cellStyle name="Normal 15 3 3" xfId="118"/>
    <cellStyle name="Normal 15 4" xfId="119"/>
    <cellStyle name="Normal 15 4 2" xfId="120"/>
    <cellStyle name="Normal 15 4 3" xfId="121"/>
    <cellStyle name="Normal 15 5" xfId="122"/>
    <cellStyle name="Normal 15 5 2" xfId="123"/>
    <cellStyle name="Normal 15 5 3" xfId="124"/>
    <cellStyle name="Normal 15 6" xfId="125"/>
    <cellStyle name="Normal 15 6 2" xfId="126"/>
    <cellStyle name="Normal 15 6 3" xfId="127"/>
    <cellStyle name="Normal 15 7" xfId="128"/>
    <cellStyle name="Normal 15 7 2" xfId="129"/>
    <cellStyle name="Normal 15 7 3" xfId="130"/>
    <cellStyle name="Normal 15 8" xfId="131"/>
    <cellStyle name="Normal 15 8 2" xfId="132"/>
    <cellStyle name="Normal 15 8 3" xfId="133"/>
    <cellStyle name="Normal 15 9" xfId="134"/>
    <cellStyle name="Normal 15 9 2" xfId="135"/>
    <cellStyle name="Normal 15 9 3" xfId="136"/>
    <cellStyle name="Normal 16" xfId="137"/>
    <cellStyle name="Normal 16 10" xfId="138"/>
    <cellStyle name="Normal 16 10 2" xfId="139"/>
    <cellStyle name="Normal 16 10 3" xfId="140"/>
    <cellStyle name="Normal 16 11" xfId="141"/>
    <cellStyle name="Normal 16 11 2" xfId="142"/>
    <cellStyle name="Normal 16 11 3" xfId="143"/>
    <cellStyle name="Normal 16 12" xfId="144"/>
    <cellStyle name="Normal 16 12 2" xfId="145"/>
    <cellStyle name="Normal 16 12 3" xfId="146"/>
    <cellStyle name="Normal 16 13" xfId="147"/>
    <cellStyle name="Normal 16 14" xfId="148"/>
    <cellStyle name="Normal 16 2" xfId="149"/>
    <cellStyle name="Normal 16 2 2" xfId="150"/>
    <cellStyle name="Normal 16 2 3" xfId="151"/>
    <cellStyle name="Normal 16 3" xfId="152"/>
    <cellStyle name="Normal 16 3 2" xfId="153"/>
    <cellStyle name="Normal 16 3 3" xfId="154"/>
    <cellStyle name="Normal 16 4" xfId="155"/>
    <cellStyle name="Normal 16 4 2" xfId="156"/>
    <cellStyle name="Normal 16 4 3" xfId="157"/>
    <cellStyle name="Normal 16 5" xfId="158"/>
    <cellStyle name="Normal 16 5 2" xfId="159"/>
    <cellStyle name="Normal 16 5 3" xfId="160"/>
    <cellStyle name="Normal 16 6" xfId="161"/>
    <cellStyle name="Normal 16 6 2" xfId="162"/>
    <cellStyle name="Normal 16 6 3" xfId="163"/>
    <cellStyle name="Normal 16 7" xfId="164"/>
    <cellStyle name="Normal 16 7 2" xfId="165"/>
    <cellStyle name="Normal 16 7 3" xfId="166"/>
    <cellStyle name="Normal 16 8" xfId="167"/>
    <cellStyle name="Normal 16 8 2" xfId="168"/>
    <cellStyle name="Normal 16 8 3" xfId="169"/>
    <cellStyle name="Normal 16 9" xfId="170"/>
    <cellStyle name="Normal 16 9 2" xfId="171"/>
    <cellStyle name="Normal 16 9 3" xfId="172"/>
    <cellStyle name="Normal 17" xfId="173"/>
    <cellStyle name="Normal 17 10" xfId="174"/>
    <cellStyle name="Normal 17 10 2" xfId="175"/>
    <cellStyle name="Normal 17 10 3" xfId="176"/>
    <cellStyle name="Normal 17 11" xfId="177"/>
    <cellStyle name="Normal 17 11 2" xfId="178"/>
    <cellStyle name="Normal 17 11 3" xfId="179"/>
    <cellStyle name="Normal 17 12" xfId="180"/>
    <cellStyle name="Normal 17 12 2" xfId="181"/>
    <cellStyle name="Normal 17 12 3" xfId="182"/>
    <cellStyle name="Normal 17 13" xfId="183"/>
    <cellStyle name="Normal 17 14" xfId="184"/>
    <cellStyle name="Normal 17 2" xfId="185"/>
    <cellStyle name="Normal 17 2 2" xfId="186"/>
    <cellStyle name="Normal 17 2 3" xfId="187"/>
    <cellStyle name="Normal 17 3" xfId="188"/>
    <cellStyle name="Normal 17 3 2" xfId="189"/>
    <cellStyle name="Normal 17 3 3" xfId="190"/>
    <cellStyle name="Normal 17 4" xfId="191"/>
    <cellStyle name="Normal 17 4 2" xfId="192"/>
    <cellStyle name="Normal 17 4 3" xfId="193"/>
    <cellStyle name="Normal 17 5" xfId="194"/>
    <cellStyle name="Normal 17 5 2" xfId="195"/>
    <cellStyle name="Normal 17 5 3" xfId="196"/>
    <cellStyle name="Normal 17 6" xfId="197"/>
    <cellStyle name="Normal 17 6 2" xfId="198"/>
    <cellStyle name="Normal 17 6 3" xfId="199"/>
    <cellStyle name="Normal 17 7" xfId="200"/>
    <cellStyle name="Normal 17 7 2" xfId="201"/>
    <cellStyle name="Normal 17 7 3" xfId="202"/>
    <cellStyle name="Normal 17 8" xfId="203"/>
    <cellStyle name="Normal 17 8 2" xfId="204"/>
    <cellStyle name="Normal 17 8 3" xfId="205"/>
    <cellStyle name="Normal 17 9" xfId="206"/>
    <cellStyle name="Normal 17 9 2" xfId="207"/>
    <cellStyle name="Normal 17 9 3" xfId="208"/>
    <cellStyle name="Normal 18" xfId="209"/>
    <cellStyle name="Normal 18 10" xfId="210"/>
    <cellStyle name="Normal 18 10 2" xfId="211"/>
    <cellStyle name="Normal 18 10 3" xfId="212"/>
    <cellStyle name="Normal 18 11" xfId="213"/>
    <cellStyle name="Normal 18 11 2" xfId="214"/>
    <cellStyle name="Normal 18 11 3" xfId="215"/>
    <cellStyle name="Normal 18 12" xfId="216"/>
    <cellStyle name="Normal 18 12 2" xfId="217"/>
    <cellStyle name="Normal 18 12 3" xfId="218"/>
    <cellStyle name="Normal 18 13" xfId="219"/>
    <cellStyle name="Normal 18 14" xfId="220"/>
    <cellStyle name="Normal 18 2" xfId="221"/>
    <cellStyle name="Normal 18 2 2" xfId="222"/>
    <cellStyle name="Normal 18 2 3" xfId="223"/>
    <cellStyle name="Normal 18 3" xfId="224"/>
    <cellStyle name="Normal 18 3 2" xfId="225"/>
    <cellStyle name="Normal 18 3 3" xfId="226"/>
    <cellStyle name="Normal 18 4" xfId="227"/>
    <cellStyle name="Normal 18 4 2" xfId="228"/>
    <cellStyle name="Normal 18 4 3" xfId="229"/>
    <cellStyle name="Normal 18 5" xfId="230"/>
    <cellStyle name="Normal 18 5 2" xfId="231"/>
    <cellStyle name="Normal 18 5 3" xfId="232"/>
    <cellStyle name="Normal 18 6" xfId="233"/>
    <cellStyle name="Normal 18 6 2" xfId="234"/>
    <cellStyle name="Normal 18 6 3" xfId="235"/>
    <cellStyle name="Normal 18 7" xfId="236"/>
    <cellStyle name="Normal 18 7 2" xfId="237"/>
    <cellStyle name="Normal 18 7 3" xfId="238"/>
    <cellStyle name="Normal 18 8" xfId="239"/>
    <cellStyle name="Normal 18 8 2" xfId="240"/>
    <cellStyle name="Normal 18 8 3" xfId="241"/>
    <cellStyle name="Normal 18 9" xfId="242"/>
    <cellStyle name="Normal 18 9 2" xfId="243"/>
    <cellStyle name="Normal 18 9 3" xfId="244"/>
    <cellStyle name="Normal 19" xfId="245"/>
    <cellStyle name="Normal 19 10" xfId="246"/>
    <cellStyle name="Normal 19 10 2" xfId="247"/>
    <cellStyle name="Normal 19 10 3" xfId="248"/>
    <cellStyle name="Normal 19 11" xfId="249"/>
    <cellStyle name="Normal 19 11 2" xfId="250"/>
    <cellStyle name="Normal 19 11 3" xfId="251"/>
    <cellStyle name="Normal 19 12" xfId="252"/>
    <cellStyle name="Normal 19 12 2" xfId="253"/>
    <cellStyle name="Normal 19 12 3" xfId="254"/>
    <cellStyle name="Normal 19 13" xfId="255"/>
    <cellStyle name="Normal 19 14" xfId="256"/>
    <cellStyle name="Normal 19 2" xfId="257"/>
    <cellStyle name="Normal 19 2 2" xfId="258"/>
    <cellStyle name="Normal 19 2 3" xfId="259"/>
    <cellStyle name="Normal 19 3" xfId="260"/>
    <cellStyle name="Normal 19 3 2" xfId="261"/>
    <cellStyle name="Normal 19 3 3" xfId="262"/>
    <cellStyle name="Normal 19 4" xfId="263"/>
    <cellStyle name="Normal 19 4 2" xfId="264"/>
    <cellStyle name="Normal 19 4 3" xfId="265"/>
    <cellStyle name="Normal 19 5" xfId="266"/>
    <cellStyle name="Normal 19 5 2" xfId="267"/>
    <cellStyle name="Normal 19 5 3" xfId="268"/>
    <cellStyle name="Normal 19 6" xfId="269"/>
    <cellStyle name="Normal 19 6 2" xfId="270"/>
    <cellStyle name="Normal 19 6 3" xfId="271"/>
    <cellStyle name="Normal 19 7" xfId="272"/>
    <cellStyle name="Normal 19 7 2" xfId="273"/>
    <cellStyle name="Normal 19 7 3" xfId="274"/>
    <cellStyle name="Normal 19 8" xfId="275"/>
    <cellStyle name="Normal 19 8 2" xfId="276"/>
    <cellStyle name="Normal 19 8 3" xfId="277"/>
    <cellStyle name="Normal 19 9" xfId="278"/>
    <cellStyle name="Normal 19 9 2" xfId="279"/>
    <cellStyle name="Normal 19 9 3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0" xfId="287"/>
    <cellStyle name="Normal 20 10" xfId="288"/>
    <cellStyle name="Normal 20 10 2" xfId="289"/>
    <cellStyle name="Normal 20 10 3" xfId="290"/>
    <cellStyle name="Normal 20 11" xfId="291"/>
    <cellStyle name="Normal 20 11 2" xfId="292"/>
    <cellStyle name="Normal 20 11 3" xfId="293"/>
    <cellStyle name="Normal 20 12" xfId="294"/>
    <cellStyle name="Normal 20 12 2" xfId="295"/>
    <cellStyle name="Normal 20 12 3" xfId="296"/>
    <cellStyle name="Normal 20 13" xfId="297"/>
    <cellStyle name="Normal 20 14" xfId="298"/>
    <cellStyle name="Normal 20 2" xfId="299"/>
    <cellStyle name="Normal 20 2 2" xfId="300"/>
    <cellStyle name="Normal 20 2 3" xfId="301"/>
    <cellStyle name="Normal 20 3" xfId="302"/>
    <cellStyle name="Normal 20 3 2" xfId="303"/>
    <cellStyle name="Normal 20 3 3" xfId="304"/>
    <cellStyle name="Normal 20 4" xfId="305"/>
    <cellStyle name="Normal 20 4 2" xfId="306"/>
    <cellStyle name="Normal 20 4 3" xfId="307"/>
    <cellStyle name="Normal 20 5" xfId="308"/>
    <cellStyle name="Normal 20 5 2" xfId="309"/>
    <cellStyle name="Normal 20 5 3" xfId="310"/>
    <cellStyle name="Normal 20 6" xfId="311"/>
    <cellStyle name="Normal 20 6 2" xfId="312"/>
    <cellStyle name="Normal 20 6 3" xfId="313"/>
    <cellStyle name="Normal 20 7" xfId="314"/>
    <cellStyle name="Normal 20 7 2" xfId="315"/>
    <cellStyle name="Normal 20 7 3" xfId="316"/>
    <cellStyle name="Normal 20 8" xfId="317"/>
    <cellStyle name="Normal 20 8 2" xfId="318"/>
    <cellStyle name="Normal 20 8 3" xfId="319"/>
    <cellStyle name="Normal 20 9" xfId="320"/>
    <cellStyle name="Normal 20 9 2" xfId="321"/>
    <cellStyle name="Normal 20 9 3" xfId="322"/>
    <cellStyle name="Normal 21" xfId="323"/>
    <cellStyle name="Normal 21 2" xfId="324"/>
    <cellStyle name="Normal 21 2 2" xfId="325"/>
    <cellStyle name="Normal 21 2 3" xfId="326"/>
    <cellStyle name="Normal 21 3" xfId="327"/>
    <cellStyle name="Normal 21 4" xfId="328"/>
    <cellStyle name="Normal 22" xfId="329"/>
    <cellStyle name="Normal 22 10" xfId="330"/>
    <cellStyle name="Normal 22 10 2" xfId="331"/>
    <cellStyle name="Normal 22 10 3" xfId="332"/>
    <cellStyle name="Normal 22 11" xfId="333"/>
    <cellStyle name="Normal 22 11 2" xfId="334"/>
    <cellStyle name="Normal 22 11 3" xfId="335"/>
    <cellStyle name="Normal 22 12" xfId="336"/>
    <cellStyle name="Normal 22 12 2" xfId="337"/>
    <cellStyle name="Normal 22 12 3" xfId="338"/>
    <cellStyle name="Normal 22 13" xfId="339"/>
    <cellStyle name="Normal 22 14" xfId="340"/>
    <cellStyle name="Normal 22 2" xfId="341"/>
    <cellStyle name="Normal 22 2 2" xfId="342"/>
    <cellStyle name="Normal 22 2 3" xfId="343"/>
    <cellStyle name="Normal 22 3" xfId="344"/>
    <cellStyle name="Normal 22 3 2" xfId="345"/>
    <cellStyle name="Normal 22 3 3" xfId="346"/>
    <cellStyle name="Normal 22 4" xfId="347"/>
    <cellStyle name="Normal 22 4 2" xfId="348"/>
    <cellStyle name="Normal 22 4 3" xfId="349"/>
    <cellStyle name="Normal 22 5" xfId="350"/>
    <cellStyle name="Normal 22 5 2" xfId="351"/>
    <cellStyle name="Normal 22 5 3" xfId="352"/>
    <cellStyle name="Normal 22 6" xfId="353"/>
    <cellStyle name="Normal 22 6 2" xfId="354"/>
    <cellStyle name="Normal 22 6 3" xfId="355"/>
    <cellStyle name="Normal 22 7" xfId="356"/>
    <cellStyle name="Normal 22 7 2" xfId="357"/>
    <cellStyle name="Normal 22 7 3" xfId="358"/>
    <cellStyle name="Normal 22 8" xfId="359"/>
    <cellStyle name="Normal 22 8 2" xfId="360"/>
    <cellStyle name="Normal 22 8 3" xfId="361"/>
    <cellStyle name="Normal 22 9" xfId="362"/>
    <cellStyle name="Normal 22 9 2" xfId="363"/>
    <cellStyle name="Normal 22 9 3" xfId="364"/>
    <cellStyle name="Normal 23" xfId="365"/>
    <cellStyle name="Normal 23 10" xfId="366"/>
    <cellStyle name="Normal 23 10 2" xfId="367"/>
    <cellStyle name="Normal 23 10 3" xfId="368"/>
    <cellStyle name="Normal 23 11" xfId="369"/>
    <cellStyle name="Normal 23 11 2" xfId="370"/>
    <cellStyle name="Normal 23 11 3" xfId="371"/>
    <cellStyle name="Normal 23 12" xfId="372"/>
    <cellStyle name="Normal 23 12 2" xfId="373"/>
    <cellStyle name="Normal 23 12 3" xfId="374"/>
    <cellStyle name="Normal 23 13" xfId="375"/>
    <cellStyle name="Normal 23 14" xfId="376"/>
    <cellStyle name="Normal 23 2" xfId="377"/>
    <cellStyle name="Normal 23 2 2" xfId="378"/>
    <cellStyle name="Normal 23 2 3" xfId="379"/>
    <cellStyle name="Normal 23 3" xfId="380"/>
    <cellStyle name="Normal 23 3 2" xfId="381"/>
    <cellStyle name="Normal 23 3 3" xfId="382"/>
    <cellStyle name="Normal 23 4" xfId="383"/>
    <cellStyle name="Normal 23 4 2" xfId="384"/>
    <cellStyle name="Normal 23 4 3" xfId="385"/>
    <cellStyle name="Normal 23 5" xfId="386"/>
    <cellStyle name="Normal 23 5 2" xfId="387"/>
    <cellStyle name="Normal 23 5 3" xfId="388"/>
    <cellStyle name="Normal 23 6" xfId="389"/>
    <cellStyle name="Normal 23 6 2" xfId="390"/>
    <cellStyle name="Normal 23 6 3" xfId="391"/>
    <cellStyle name="Normal 23 7" xfId="392"/>
    <cellStyle name="Normal 23 7 2" xfId="393"/>
    <cellStyle name="Normal 23 7 3" xfId="394"/>
    <cellStyle name="Normal 23 8" xfId="395"/>
    <cellStyle name="Normal 23 8 2" xfId="396"/>
    <cellStyle name="Normal 23 8 3" xfId="397"/>
    <cellStyle name="Normal 23 9" xfId="398"/>
    <cellStyle name="Normal 23 9 2" xfId="399"/>
    <cellStyle name="Normal 23 9 3" xfId="400"/>
    <cellStyle name="Normal 24" xfId="401"/>
    <cellStyle name="Normal 24 10" xfId="402"/>
    <cellStyle name="Normal 24 11" xfId="403"/>
    <cellStyle name="Normal 24 2" xfId="404"/>
    <cellStyle name="Normal 24 3" xfId="405"/>
    <cellStyle name="Normal 24 4" xfId="406"/>
    <cellStyle name="Normal 24 5" xfId="407"/>
    <cellStyle name="Normal 24 6" xfId="408"/>
    <cellStyle name="Normal 24 7" xfId="409"/>
    <cellStyle name="Normal 24 8" xfId="410"/>
    <cellStyle name="Normal 24 9" xfId="411"/>
    <cellStyle name="Normal 25" xfId="412"/>
    <cellStyle name="Normal 25 2" xfId="413"/>
    <cellStyle name="Normal 26" xfId="414"/>
    <cellStyle name="Normal 3" xfId="415"/>
    <cellStyle name="Normal 3 2" xfId="416"/>
    <cellStyle name="Normal 3 2 2" xfId="417"/>
    <cellStyle name="Normal 3 2 3" xfId="418"/>
    <cellStyle name="Normal 3 3" xfId="419"/>
    <cellStyle name="Normal 3 3 2" xfId="420"/>
    <cellStyle name="Normal 3 3 3" xfId="421"/>
    <cellStyle name="Normal 3 4" xfId="422"/>
    <cellStyle name="Normal 3 4 2" xfId="423"/>
    <cellStyle name="Normal 3 4 3" xfId="424"/>
    <cellStyle name="Normal 3 5" xfId="425"/>
    <cellStyle name="Normal 3 5 2" xfId="426"/>
    <cellStyle name="Normal 3 5 3" xfId="427"/>
    <cellStyle name="Normal 3 6" xfId="428"/>
    <cellStyle name="Normal 3 6 2" xfId="429"/>
    <cellStyle name="Normal 3 6 3" xfId="430"/>
    <cellStyle name="Normal 3 7" xfId="431"/>
    <cellStyle name="Normal 3 8" xfId="432"/>
    <cellStyle name="Normal 4" xfId="433"/>
    <cellStyle name="Normal 4 2" xfId="434"/>
    <cellStyle name="Normal 4 2 2" xfId="435"/>
    <cellStyle name="Normal 4 2 3" xfId="436"/>
    <cellStyle name="Normal 4 3" xfId="437"/>
    <cellStyle name="Normal 4 3 2" xfId="438"/>
    <cellStyle name="Normal 4 3 3" xfId="439"/>
    <cellStyle name="Normal 4 4" xfId="440"/>
    <cellStyle name="Normal 4 4 2" xfId="441"/>
    <cellStyle name="Normal 4 4 3" xfId="442"/>
    <cellStyle name="Normal 4 5" xfId="443"/>
    <cellStyle name="Normal 4 5 2" xfId="444"/>
    <cellStyle name="Normal 4 5 3" xfId="445"/>
    <cellStyle name="Normal 4 6" xfId="446"/>
    <cellStyle name="Normal 4 6 2" xfId="447"/>
    <cellStyle name="Normal 4 6 3" xfId="448"/>
    <cellStyle name="Normal 4 7" xfId="449"/>
    <cellStyle name="Normal 4 8" xfId="450"/>
    <cellStyle name="Normal 5" xfId="451"/>
    <cellStyle name="Normal 5 2" xfId="452"/>
    <cellStyle name="Normal 5 2 2" xfId="453"/>
    <cellStyle name="Normal 5 2 3" xfId="454"/>
    <cellStyle name="Normal 5 3" xfId="455"/>
    <cellStyle name="Normal 5 3 2" xfId="456"/>
    <cellStyle name="Normal 5 3 3" xfId="457"/>
    <cellStyle name="Normal 5 4" xfId="458"/>
    <cellStyle name="Normal 5 4 2" xfId="459"/>
    <cellStyle name="Normal 5 4 3" xfId="460"/>
    <cellStyle name="Normal 5 5" xfId="461"/>
    <cellStyle name="Normal 5 5 2" xfId="462"/>
    <cellStyle name="Normal 5 5 3" xfId="463"/>
    <cellStyle name="Normal 5 6" xfId="464"/>
    <cellStyle name="Normal 5 6 2" xfId="465"/>
    <cellStyle name="Normal 5 6 3" xfId="466"/>
    <cellStyle name="Normal 5 7" xfId="467"/>
    <cellStyle name="Normal 5 8" xfId="468"/>
    <cellStyle name="Normal 6" xfId="469"/>
    <cellStyle name="Normal 6 2" xfId="470"/>
    <cellStyle name="Normal 6 2 2" xfId="471"/>
    <cellStyle name="Normal 6 2 3" xfId="472"/>
    <cellStyle name="Normal 6 3" xfId="473"/>
    <cellStyle name="Normal 6 3 2" xfId="474"/>
    <cellStyle name="Normal 6 3 3" xfId="475"/>
    <cellStyle name="Normal 6 4" xfId="476"/>
    <cellStyle name="Normal 6 4 2" xfId="477"/>
    <cellStyle name="Normal 6 4 3" xfId="478"/>
    <cellStyle name="Normal 6 5" xfId="479"/>
    <cellStyle name="Normal 6 5 2" xfId="480"/>
    <cellStyle name="Normal 6 5 3" xfId="481"/>
    <cellStyle name="Normal 6 6" xfId="482"/>
    <cellStyle name="Normal 6 6 2" xfId="483"/>
    <cellStyle name="Normal 6 6 3" xfId="484"/>
    <cellStyle name="Normal 6 7" xfId="485"/>
    <cellStyle name="Normal 6 8" xfId="486"/>
    <cellStyle name="Normal 7" xfId="487"/>
    <cellStyle name="Normal 7 2" xfId="488"/>
    <cellStyle name="Normal 7 2 2" xfId="489"/>
    <cellStyle name="Normal 7 2 3" xfId="490"/>
    <cellStyle name="Normal 7 3" xfId="491"/>
    <cellStyle name="Normal 7 3 2" xfId="492"/>
    <cellStyle name="Normal 7 3 3" xfId="493"/>
    <cellStyle name="Normal 7 4" xfId="494"/>
    <cellStyle name="Normal 7 4 2" xfId="495"/>
    <cellStyle name="Normal 7 4 3" xfId="496"/>
    <cellStyle name="Normal 7 5" xfId="497"/>
    <cellStyle name="Normal 7 5 2" xfId="498"/>
    <cellStyle name="Normal 7 5 3" xfId="499"/>
    <cellStyle name="Normal 7 6" xfId="500"/>
    <cellStyle name="Normal 7 6 2" xfId="501"/>
    <cellStyle name="Normal 7 6 3" xfId="502"/>
    <cellStyle name="Normal 7 7" xfId="503"/>
    <cellStyle name="Normal 7 8" xfId="504"/>
    <cellStyle name="Normal 8" xfId="505"/>
    <cellStyle name="Normal 8 2" xfId="506"/>
    <cellStyle name="Normal 8 2 2" xfId="507"/>
    <cellStyle name="Normal 8 2 3" xfId="508"/>
    <cellStyle name="Normal 8 3" xfId="509"/>
    <cellStyle name="Normal 8 3 2" xfId="510"/>
    <cellStyle name="Normal 8 3 3" xfId="511"/>
    <cellStyle name="Normal 8 4" xfId="512"/>
    <cellStyle name="Normal 8 4 2" xfId="513"/>
    <cellStyle name="Normal 8 4 3" xfId="514"/>
    <cellStyle name="Normal 8 5" xfId="515"/>
    <cellStyle name="Normal 8 5 2" xfId="516"/>
    <cellStyle name="Normal 8 5 3" xfId="517"/>
    <cellStyle name="Normal 8 6" xfId="518"/>
    <cellStyle name="Normal 8 6 2" xfId="519"/>
    <cellStyle name="Normal 8 6 3" xfId="520"/>
    <cellStyle name="Normal 8 7" xfId="521"/>
    <cellStyle name="Normal 8 8" xfId="522"/>
    <cellStyle name="Normal 9" xfId="523"/>
    <cellStyle name="Normal 9 2" xfId="524"/>
    <cellStyle name="Normal 9 2 2" xfId="525"/>
    <cellStyle name="Normal 9 2 3" xfId="526"/>
    <cellStyle name="Normal 9 3" xfId="527"/>
    <cellStyle name="Normal 9 3 2" xfId="528"/>
    <cellStyle name="Normal 9 3 3" xfId="529"/>
    <cellStyle name="Normal 9 4" xfId="530"/>
    <cellStyle name="Normal 9 4 2" xfId="531"/>
    <cellStyle name="Normal 9 4 3" xfId="532"/>
    <cellStyle name="Normal 9 5" xfId="533"/>
    <cellStyle name="Normal 9 5 2" xfId="534"/>
    <cellStyle name="Normal 9 5 3" xfId="535"/>
    <cellStyle name="Normal 9 6" xfId="536"/>
    <cellStyle name="Normal 9 6 2" xfId="537"/>
    <cellStyle name="Normal 9 6 3" xfId="538"/>
    <cellStyle name="Normal 9 7" xfId="539"/>
    <cellStyle name="Normal 9 8" xfId="540"/>
    <cellStyle name="Percent" xfId="541"/>
    <cellStyle name="Satisfaisant" xfId="542"/>
    <cellStyle name="Satisfaisant 2" xfId="543"/>
    <cellStyle name="Sortie" xfId="544"/>
    <cellStyle name="Sortie 2" xfId="545"/>
    <cellStyle name="Texte explicatif" xfId="546"/>
    <cellStyle name="Texte explicatif 2" xfId="547"/>
    <cellStyle name="Titre" xfId="548"/>
    <cellStyle name="Titre 2" xfId="549"/>
    <cellStyle name="Titre 1" xfId="550"/>
    <cellStyle name="Titre 1 2" xfId="551"/>
    <cellStyle name="Titre 2" xfId="552"/>
    <cellStyle name="Titre 2 2" xfId="553"/>
    <cellStyle name="Titre 3" xfId="554"/>
    <cellStyle name="Titre 3 2" xfId="555"/>
    <cellStyle name="Titre 4" xfId="556"/>
    <cellStyle name="Titre 4 2" xfId="557"/>
    <cellStyle name="Total" xfId="558"/>
    <cellStyle name="Total 2" xfId="559"/>
    <cellStyle name="Vérification" xfId="560"/>
    <cellStyle name="Vérification 2" xfId="561"/>
  </cellStyles>
  <dxfs count="4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2:AE27"/>
  <sheetViews>
    <sheetView showGridLines="0" tabSelected="1" zoomScalePageLayoutView="0" workbookViewId="0" topLeftCell="A1">
      <selection activeCell="Q30" sqref="Q30"/>
    </sheetView>
  </sheetViews>
  <sheetFormatPr defaultColWidth="3.8515625" defaultRowHeight="12.75"/>
  <cols>
    <col min="1" max="2" width="3.8515625" style="61" customWidth="1"/>
    <col min="3" max="3" width="5.140625" style="66" bestFit="1" customWidth="1"/>
    <col min="4" max="5" width="5.140625" style="66" customWidth="1"/>
    <col min="6" max="31" width="5.140625" style="66" bestFit="1" customWidth="1"/>
    <col min="32" max="16384" width="3.8515625" style="61" customWidth="1"/>
  </cols>
  <sheetData>
    <row r="2" spans="3:31" ht="15">
      <c r="C2" s="155" t="s">
        <v>50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2:31" ht="15">
      <c r="B3" s="62"/>
      <c r="C3" s="63">
        <v>20</v>
      </c>
      <c r="D3" s="63">
        <v>25</v>
      </c>
      <c r="E3" s="63">
        <v>30</v>
      </c>
      <c r="F3" s="63">
        <v>35</v>
      </c>
      <c r="G3" s="63">
        <v>40</v>
      </c>
      <c r="H3" s="63">
        <v>45</v>
      </c>
      <c r="I3" s="63">
        <v>50</v>
      </c>
      <c r="J3" s="63">
        <v>55</v>
      </c>
      <c r="K3" s="63">
        <v>60</v>
      </c>
      <c r="L3" s="63">
        <v>65</v>
      </c>
      <c r="M3" s="63">
        <v>70</v>
      </c>
      <c r="N3" s="63">
        <v>75</v>
      </c>
      <c r="O3" s="63">
        <v>80</v>
      </c>
      <c r="P3" s="63">
        <v>85</v>
      </c>
      <c r="Q3" s="63">
        <v>90</v>
      </c>
      <c r="R3" s="63">
        <v>95</v>
      </c>
      <c r="S3" s="63">
        <v>100</v>
      </c>
      <c r="T3" s="63">
        <v>105</v>
      </c>
      <c r="U3" s="63">
        <v>110</v>
      </c>
      <c r="V3" s="63">
        <v>115</v>
      </c>
      <c r="W3" s="63">
        <v>120</v>
      </c>
      <c r="X3" s="63">
        <v>125</v>
      </c>
      <c r="Y3" s="63">
        <v>130</v>
      </c>
      <c r="Z3" s="63">
        <v>135</v>
      </c>
      <c r="AA3" s="63">
        <v>140</v>
      </c>
      <c r="AB3" s="63">
        <v>145</v>
      </c>
      <c r="AC3" s="63">
        <v>150</v>
      </c>
      <c r="AD3" s="63">
        <v>155</v>
      </c>
      <c r="AE3" s="63">
        <v>160</v>
      </c>
    </row>
    <row r="4" spans="1:31" ht="15" customHeight="1">
      <c r="A4" s="154" t="s">
        <v>49</v>
      </c>
      <c r="B4" s="64">
        <v>20</v>
      </c>
      <c r="C4" s="65">
        <v>20</v>
      </c>
      <c r="D4" s="65">
        <v>20</v>
      </c>
      <c r="E4" s="65">
        <v>20</v>
      </c>
      <c r="F4" s="65">
        <v>19.5</v>
      </c>
      <c r="G4" s="65">
        <v>19</v>
      </c>
      <c r="H4" s="65">
        <v>18.5</v>
      </c>
      <c r="I4" s="65">
        <v>18</v>
      </c>
      <c r="J4" s="65">
        <v>18</v>
      </c>
      <c r="K4" s="65">
        <v>17.5</v>
      </c>
      <c r="L4" s="65">
        <v>17</v>
      </c>
      <c r="M4" s="65">
        <v>16.5</v>
      </c>
      <c r="N4" s="65">
        <v>16.5</v>
      </c>
      <c r="O4" s="65">
        <v>16</v>
      </c>
      <c r="P4" s="65">
        <v>15.5</v>
      </c>
      <c r="Q4" s="65">
        <v>15</v>
      </c>
      <c r="R4" s="65">
        <v>15</v>
      </c>
      <c r="S4" s="65">
        <v>14.5</v>
      </c>
      <c r="T4" s="65">
        <v>14</v>
      </c>
      <c r="U4" s="65">
        <v>13.5</v>
      </c>
      <c r="V4" s="65">
        <v>13</v>
      </c>
      <c r="W4" s="65">
        <v>13</v>
      </c>
      <c r="X4" s="65">
        <v>12.5</v>
      </c>
      <c r="Y4" s="65">
        <v>12</v>
      </c>
      <c r="Z4" s="65">
        <v>11.5</v>
      </c>
      <c r="AA4" s="65">
        <v>11.5</v>
      </c>
      <c r="AB4" s="65">
        <v>11</v>
      </c>
      <c r="AC4" s="65">
        <v>10.5</v>
      </c>
      <c r="AD4" s="65">
        <v>10</v>
      </c>
      <c r="AE4" s="65">
        <v>10</v>
      </c>
    </row>
    <row r="5" spans="1:31" ht="15">
      <c r="A5" s="154"/>
      <c r="B5" s="64">
        <v>19</v>
      </c>
      <c r="C5" s="65">
        <v>19.5</v>
      </c>
      <c r="D5" s="65">
        <v>19.5</v>
      </c>
      <c r="E5" s="65">
        <v>19.5</v>
      </c>
      <c r="F5" s="65">
        <v>19</v>
      </c>
      <c r="G5" s="65">
        <v>18.5</v>
      </c>
      <c r="H5" s="65">
        <v>18</v>
      </c>
      <c r="I5" s="65">
        <v>17.5</v>
      </c>
      <c r="J5" s="65">
        <v>17.5</v>
      </c>
      <c r="K5" s="65">
        <v>17</v>
      </c>
      <c r="L5" s="65">
        <v>16.5</v>
      </c>
      <c r="M5" s="65">
        <v>16</v>
      </c>
      <c r="N5" s="65">
        <v>16</v>
      </c>
      <c r="O5" s="65">
        <v>15.5</v>
      </c>
      <c r="P5" s="65">
        <v>15</v>
      </c>
      <c r="Q5" s="65">
        <v>14.5</v>
      </c>
      <c r="R5" s="65">
        <v>14.5</v>
      </c>
      <c r="S5" s="65">
        <v>14</v>
      </c>
      <c r="T5" s="65">
        <v>13.5</v>
      </c>
      <c r="U5" s="65">
        <v>13</v>
      </c>
      <c r="V5" s="65">
        <v>12.5</v>
      </c>
      <c r="W5" s="65">
        <v>12.5</v>
      </c>
      <c r="X5" s="65">
        <v>12</v>
      </c>
      <c r="Y5" s="65">
        <v>11.5</v>
      </c>
      <c r="Z5" s="65">
        <v>11</v>
      </c>
      <c r="AA5" s="65">
        <v>11</v>
      </c>
      <c r="AB5" s="65">
        <v>10.5</v>
      </c>
      <c r="AC5" s="65">
        <v>10</v>
      </c>
      <c r="AD5" s="65">
        <v>9.5</v>
      </c>
      <c r="AE5" s="65">
        <v>9.5</v>
      </c>
    </row>
    <row r="6" spans="1:31" ht="15">
      <c r="A6" s="154"/>
      <c r="B6" s="64">
        <v>18</v>
      </c>
      <c r="C6" s="65">
        <v>19</v>
      </c>
      <c r="D6" s="65">
        <v>19</v>
      </c>
      <c r="E6" s="65">
        <v>19</v>
      </c>
      <c r="F6" s="65">
        <v>18.5</v>
      </c>
      <c r="G6" s="65">
        <v>18</v>
      </c>
      <c r="H6" s="65">
        <v>17.5</v>
      </c>
      <c r="I6" s="65">
        <v>17</v>
      </c>
      <c r="J6" s="65">
        <v>17</v>
      </c>
      <c r="K6" s="65">
        <v>16.5</v>
      </c>
      <c r="L6" s="65">
        <v>16</v>
      </c>
      <c r="M6" s="65">
        <v>15.5</v>
      </c>
      <c r="N6" s="65">
        <v>15.5</v>
      </c>
      <c r="O6" s="65">
        <v>15</v>
      </c>
      <c r="P6" s="65">
        <v>14.5</v>
      </c>
      <c r="Q6" s="65">
        <v>14</v>
      </c>
      <c r="R6" s="65">
        <v>14</v>
      </c>
      <c r="S6" s="65">
        <v>13.5</v>
      </c>
      <c r="T6" s="65">
        <v>13</v>
      </c>
      <c r="U6" s="65">
        <v>12.5</v>
      </c>
      <c r="V6" s="65">
        <v>12</v>
      </c>
      <c r="W6" s="65">
        <v>12</v>
      </c>
      <c r="X6" s="65">
        <v>11.5</v>
      </c>
      <c r="Y6" s="65">
        <v>11</v>
      </c>
      <c r="Z6" s="65">
        <v>10.5</v>
      </c>
      <c r="AA6" s="65">
        <v>10.5</v>
      </c>
      <c r="AB6" s="65">
        <v>10</v>
      </c>
      <c r="AC6" s="65">
        <v>9.5</v>
      </c>
      <c r="AD6" s="65">
        <v>9</v>
      </c>
      <c r="AE6" s="65">
        <v>9</v>
      </c>
    </row>
    <row r="7" spans="1:31" ht="15">
      <c r="A7" s="154"/>
      <c r="B7" s="64">
        <v>17</v>
      </c>
      <c r="C7" s="65">
        <v>18.5</v>
      </c>
      <c r="D7" s="65">
        <v>18.5</v>
      </c>
      <c r="E7" s="65">
        <v>18.5</v>
      </c>
      <c r="F7" s="65">
        <v>18</v>
      </c>
      <c r="G7" s="65">
        <v>17.5</v>
      </c>
      <c r="H7" s="65">
        <v>17</v>
      </c>
      <c r="I7" s="65">
        <v>16.5</v>
      </c>
      <c r="J7" s="65">
        <v>16.5</v>
      </c>
      <c r="K7" s="65">
        <v>16</v>
      </c>
      <c r="L7" s="65">
        <v>15.5</v>
      </c>
      <c r="M7" s="65">
        <v>15</v>
      </c>
      <c r="N7" s="65">
        <v>15</v>
      </c>
      <c r="O7" s="65">
        <v>14.5</v>
      </c>
      <c r="P7" s="65">
        <v>14</v>
      </c>
      <c r="Q7" s="65">
        <v>13.5</v>
      </c>
      <c r="R7" s="65">
        <v>13.5</v>
      </c>
      <c r="S7" s="65">
        <v>13</v>
      </c>
      <c r="T7" s="65">
        <v>12.5</v>
      </c>
      <c r="U7" s="65">
        <v>12</v>
      </c>
      <c r="V7" s="65">
        <v>11.5</v>
      </c>
      <c r="W7" s="65">
        <v>11.5</v>
      </c>
      <c r="X7" s="131">
        <v>11</v>
      </c>
      <c r="Y7" s="65">
        <v>10.5</v>
      </c>
      <c r="Z7" s="65">
        <v>10</v>
      </c>
      <c r="AA7" s="65">
        <v>10</v>
      </c>
      <c r="AB7" s="65">
        <v>9.5</v>
      </c>
      <c r="AC7" s="65">
        <v>9</v>
      </c>
      <c r="AD7" s="65">
        <v>8.5</v>
      </c>
      <c r="AE7" s="65">
        <v>8.5</v>
      </c>
    </row>
    <row r="8" spans="1:31" ht="15.75" customHeight="1">
      <c r="A8" s="154"/>
      <c r="B8" s="64">
        <v>16</v>
      </c>
      <c r="C8" s="65">
        <v>18</v>
      </c>
      <c r="D8" s="65">
        <v>18</v>
      </c>
      <c r="E8" s="65">
        <v>18</v>
      </c>
      <c r="F8" s="65">
        <v>17.5</v>
      </c>
      <c r="G8" s="65">
        <v>17</v>
      </c>
      <c r="H8" s="65">
        <v>16.5</v>
      </c>
      <c r="I8" s="65">
        <v>16</v>
      </c>
      <c r="J8" s="65">
        <v>16</v>
      </c>
      <c r="K8" s="65">
        <v>15.5</v>
      </c>
      <c r="L8" s="65">
        <v>15</v>
      </c>
      <c r="M8" s="65">
        <v>14.5</v>
      </c>
      <c r="N8" s="65">
        <v>14.5</v>
      </c>
      <c r="O8" s="65">
        <v>14</v>
      </c>
      <c r="P8" s="65">
        <v>13.5</v>
      </c>
      <c r="Q8" s="65">
        <v>13</v>
      </c>
      <c r="R8" s="65">
        <v>13</v>
      </c>
      <c r="S8" s="65">
        <v>12.5</v>
      </c>
      <c r="T8" s="65">
        <v>12</v>
      </c>
      <c r="U8" s="65">
        <v>11.5</v>
      </c>
      <c r="V8" s="65">
        <v>11</v>
      </c>
      <c r="W8" s="65">
        <v>11</v>
      </c>
      <c r="X8" s="65">
        <v>10.5</v>
      </c>
      <c r="Y8" s="65">
        <v>10</v>
      </c>
      <c r="Z8" s="65">
        <v>9.5</v>
      </c>
      <c r="AA8" s="65">
        <v>9.5</v>
      </c>
      <c r="AB8" s="65">
        <v>9</v>
      </c>
      <c r="AC8" s="65">
        <v>8.5</v>
      </c>
      <c r="AD8" s="65">
        <v>8</v>
      </c>
      <c r="AE8" s="65">
        <v>8</v>
      </c>
    </row>
    <row r="9" spans="1:31" ht="15">
      <c r="A9" s="154"/>
      <c r="B9" s="64">
        <v>15</v>
      </c>
      <c r="C9" s="65">
        <v>17.5</v>
      </c>
      <c r="D9" s="65">
        <v>17.5</v>
      </c>
      <c r="E9" s="65">
        <v>17.5</v>
      </c>
      <c r="F9" s="65">
        <v>17</v>
      </c>
      <c r="G9" s="65">
        <v>16.5</v>
      </c>
      <c r="H9" s="65">
        <v>16</v>
      </c>
      <c r="I9" s="65">
        <v>15.5</v>
      </c>
      <c r="J9" s="65">
        <v>15.5</v>
      </c>
      <c r="K9" s="65">
        <v>15</v>
      </c>
      <c r="L9" s="65">
        <v>14.5</v>
      </c>
      <c r="M9" s="65">
        <v>14</v>
      </c>
      <c r="N9" s="65">
        <v>14</v>
      </c>
      <c r="O9" s="65">
        <v>13.5</v>
      </c>
      <c r="P9" s="65">
        <v>13</v>
      </c>
      <c r="Q9" s="65">
        <v>12.5</v>
      </c>
      <c r="R9" s="65">
        <v>12.5</v>
      </c>
      <c r="S9" s="65">
        <v>12</v>
      </c>
      <c r="T9" s="65">
        <v>11.5</v>
      </c>
      <c r="U9" s="65">
        <v>11</v>
      </c>
      <c r="V9" s="65">
        <v>10.5</v>
      </c>
      <c r="W9" s="65">
        <v>10.5</v>
      </c>
      <c r="X9" s="65">
        <v>10</v>
      </c>
      <c r="Y9" s="65">
        <v>9.5</v>
      </c>
      <c r="Z9" s="65">
        <v>9</v>
      </c>
      <c r="AA9" s="65">
        <v>9</v>
      </c>
      <c r="AB9" s="65">
        <v>8.5</v>
      </c>
      <c r="AC9" s="65">
        <v>8</v>
      </c>
      <c r="AD9" s="65">
        <v>7.5</v>
      </c>
      <c r="AE9" s="65">
        <v>7.5</v>
      </c>
    </row>
    <row r="10" spans="1:31" ht="15">
      <c r="A10" s="154"/>
      <c r="B10" s="64">
        <v>14</v>
      </c>
      <c r="C10" s="65">
        <v>17</v>
      </c>
      <c r="D10" s="65">
        <v>17</v>
      </c>
      <c r="E10" s="65">
        <v>17</v>
      </c>
      <c r="F10" s="65">
        <v>16.5</v>
      </c>
      <c r="G10" s="65">
        <v>16</v>
      </c>
      <c r="H10" s="65">
        <v>15.5</v>
      </c>
      <c r="I10" s="65">
        <v>15</v>
      </c>
      <c r="J10" s="65">
        <v>15</v>
      </c>
      <c r="K10" s="65">
        <v>14.5</v>
      </c>
      <c r="L10" s="65">
        <v>14</v>
      </c>
      <c r="M10" s="65">
        <v>13.5</v>
      </c>
      <c r="N10" s="65">
        <v>13.5</v>
      </c>
      <c r="O10" s="65">
        <v>13</v>
      </c>
      <c r="P10" s="65">
        <v>12.5</v>
      </c>
      <c r="Q10" s="65">
        <v>12</v>
      </c>
      <c r="R10" s="65">
        <v>12</v>
      </c>
      <c r="S10" s="65">
        <v>11.5</v>
      </c>
      <c r="T10" s="65">
        <v>11</v>
      </c>
      <c r="U10" s="65">
        <v>10.5</v>
      </c>
      <c r="V10" s="65">
        <v>10</v>
      </c>
      <c r="W10" s="65">
        <v>10</v>
      </c>
      <c r="X10" s="65">
        <v>9.5</v>
      </c>
      <c r="Y10" s="65">
        <v>9</v>
      </c>
      <c r="Z10" s="65">
        <v>8.5</v>
      </c>
      <c r="AA10" s="65">
        <v>8.5</v>
      </c>
      <c r="AB10" s="65">
        <v>8</v>
      </c>
      <c r="AC10" s="65">
        <v>7.5</v>
      </c>
      <c r="AD10" s="65">
        <v>7</v>
      </c>
      <c r="AE10" s="65">
        <v>7</v>
      </c>
    </row>
    <row r="11" spans="1:31" ht="15">
      <c r="A11" s="154"/>
      <c r="B11" s="64">
        <v>13</v>
      </c>
      <c r="C11" s="65">
        <v>16.5</v>
      </c>
      <c r="D11" s="65">
        <v>16.5</v>
      </c>
      <c r="E11" s="65">
        <v>16.5</v>
      </c>
      <c r="F11" s="65">
        <v>16</v>
      </c>
      <c r="G11" s="65">
        <v>15.5</v>
      </c>
      <c r="H11" s="65">
        <v>15</v>
      </c>
      <c r="I11" s="65">
        <v>14.5</v>
      </c>
      <c r="J11" s="65">
        <v>14.5</v>
      </c>
      <c r="K11" s="65">
        <v>14</v>
      </c>
      <c r="L11" s="65">
        <v>13.5</v>
      </c>
      <c r="M11" s="65">
        <v>13</v>
      </c>
      <c r="N11" s="65">
        <v>13</v>
      </c>
      <c r="O11" s="65">
        <v>12.5</v>
      </c>
      <c r="P11" s="65">
        <v>12</v>
      </c>
      <c r="Q11" s="65">
        <v>11.5</v>
      </c>
      <c r="R11" s="65">
        <v>11.5</v>
      </c>
      <c r="S11" s="65">
        <v>11</v>
      </c>
      <c r="T11" s="65">
        <v>10.5</v>
      </c>
      <c r="U11" s="65">
        <v>10</v>
      </c>
      <c r="V11" s="65">
        <v>9.5</v>
      </c>
      <c r="W11" s="65">
        <v>9.5</v>
      </c>
      <c r="X11" s="65">
        <v>9</v>
      </c>
      <c r="Y11" s="65">
        <v>8.5</v>
      </c>
      <c r="Z11" s="65">
        <v>8</v>
      </c>
      <c r="AA11" s="65">
        <v>8</v>
      </c>
      <c r="AB11" s="65">
        <v>7.5</v>
      </c>
      <c r="AC11" s="65">
        <v>7</v>
      </c>
      <c r="AD11" s="65">
        <v>6.5</v>
      </c>
      <c r="AE11" s="65">
        <v>6.5</v>
      </c>
    </row>
    <row r="12" spans="1:31" ht="15">
      <c r="A12" s="154"/>
      <c r="B12" s="64">
        <v>12</v>
      </c>
      <c r="C12" s="65">
        <v>16</v>
      </c>
      <c r="D12" s="65">
        <v>16</v>
      </c>
      <c r="E12" s="65">
        <v>16</v>
      </c>
      <c r="F12" s="65">
        <v>15.5</v>
      </c>
      <c r="G12" s="65">
        <v>15</v>
      </c>
      <c r="H12" s="65">
        <v>14.5</v>
      </c>
      <c r="I12" s="65">
        <v>14</v>
      </c>
      <c r="J12" s="65">
        <v>14</v>
      </c>
      <c r="K12" s="65">
        <v>13.5</v>
      </c>
      <c r="L12" s="65">
        <v>13</v>
      </c>
      <c r="M12" s="65">
        <v>12.5</v>
      </c>
      <c r="N12" s="65">
        <v>12.5</v>
      </c>
      <c r="O12" s="65">
        <v>12</v>
      </c>
      <c r="P12" s="65">
        <v>11.5</v>
      </c>
      <c r="Q12" s="65">
        <v>11</v>
      </c>
      <c r="R12" s="65">
        <v>11</v>
      </c>
      <c r="S12" s="65">
        <v>10.5</v>
      </c>
      <c r="T12" s="65">
        <v>10</v>
      </c>
      <c r="U12" s="65">
        <v>9.5</v>
      </c>
      <c r="V12" s="65">
        <v>9</v>
      </c>
      <c r="W12" s="65">
        <v>9</v>
      </c>
      <c r="X12" s="65">
        <v>8.5</v>
      </c>
      <c r="Y12" s="65">
        <v>8</v>
      </c>
      <c r="Z12" s="65">
        <v>7.5</v>
      </c>
      <c r="AA12" s="65">
        <v>7.5</v>
      </c>
      <c r="AB12" s="65">
        <v>7</v>
      </c>
      <c r="AC12" s="65">
        <v>6.5</v>
      </c>
      <c r="AD12" s="65">
        <v>6</v>
      </c>
      <c r="AE12" s="65">
        <v>6</v>
      </c>
    </row>
    <row r="13" spans="1:31" ht="15">
      <c r="A13" s="154"/>
      <c r="B13" s="64">
        <v>11</v>
      </c>
      <c r="C13" s="65">
        <v>15.5</v>
      </c>
      <c r="D13" s="65">
        <v>15.5</v>
      </c>
      <c r="E13" s="65">
        <v>15.5</v>
      </c>
      <c r="F13" s="65">
        <v>15</v>
      </c>
      <c r="G13" s="65">
        <v>14.5</v>
      </c>
      <c r="H13" s="65">
        <v>14</v>
      </c>
      <c r="I13" s="65">
        <v>13.5</v>
      </c>
      <c r="J13" s="65">
        <v>13.5</v>
      </c>
      <c r="K13" s="65">
        <v>13</v>
      </c>
      <c r="L13" s="65">
        <v>12.5</v>
      </c>
      <c r="M13" s="65">
        <v>12</v>
      </c>
      <c r="N13" s="65">
        <v>12</v>
      </c>
      <c r="O13" s="65">
        <v>11.5</v>
      </c>
      <c r="P13" s="65">
        <v>11</v>
      </c>
      <c r="Q13" s="65">
        <v>10.5</v>
      </c>
      <c r="R13" s="65">
        <v>10.5</v>
      </c>
      <c r="S13" s="65">
        <v>10</v>
      </c>
      <c r="T13" s="65">
        <v>9.5</v>
      </c>
      <c r="U13" s="65">
        <v>9</v>
      </c>
      <c r="V13" s="65">
        <v>8.5</v>
      </c>
      <c r="W13" s="65">
        <v>8.5</v>
      </c>
      <c r="X13" s="65">
        <v>8</v>
      </c>
      <c r="Y13" s="65">
        <v>7.5</v>
      </c>
      <c r="Z13" s="65">
        <v>7</v>
      </c>
      <c r="AA13" s="65">
        <v>7</v>
      </c>
      <c r="AB13" s="65">
        <v>6.5</v>
      </c>
      <c r="AC13" s="65">
        <v>6</v>
      </c>
      <c r="AD13" s="65">
        <v>5.5</v>
      </c>
      <c r="AE13" s="65">
        <v>5.5</v>
      </c>
    </row>
    <row r="14" spans="1:31" ht="15">
      <c r="A14" s="154"/>
      <c r="B14" s="64">
        <v>10</v>
      </c>
      <c r="C14" s="65">
        <v>15</v>
      </c>
      <c r="D14" s="65">
        <v>15</v>
      </c>
      <c r="E14" s="65">
        <v>15</v>
      </c>
      <c r="F14" s="65">
        <v>14.5</v>
      </c>
      <c r="G14" s="65">
        <v>14</v>
      </c>
      <c r="H14" s="65">
        <v>13.5</v>
      </c>
      <c r="I14" s="65">
        <v>13</v>
      </c>
      <c r="J14" s="65">
        <v>13</v>
      </c>
      <c r="K14" s="65">
        <v>12.5</v>
      </c>
      <c r="L14" s="65">
        <v>12</v>
      </c>
      <c r="M14" s="65">
        <v>11.5</v>
      </c>
      <c r="N14" s="65">
        <v>11.5</v>
      </c>
      <c r="O14" s="65">
        <v>11</v>
      </c>
      <c r="P14" s="65">
        <v>10.5</v>
      </c>
      <c r="Q14" s="65">
        <v>10</v>
      </c>
      <c r="R14" s="65">
        <v>10</v>
      </c>
      <c r="S14" s="65">
        <v>9.5</v>
      </c>
      <c r="T14" s="65">
        <v>9</v>
      </c>
      <c r="U14" s="65">
        <v>8.5</v>
      </c>
      <c r="V14" s="65">
        <v>8</v>
      </c>
      <c r="W14" s="65">
        <v>8</v>
      </c>
      <c r="X14" s="65">
        <v>7.5</v>
      </c>
      <c r="Y14" s="65">
        <v>7</v>
      </c>
      <c r="Z14" s="65">
        <v>6.5</v>
      </c>
      <c r="AA14" s="65">
        <v>6.5</v>
      </c>
      <c r="AB14" s="65">
        <v>6</v>
      </c>
      <c r="AC14" s="65">
        <v>5.5</v>
      </c>
      <c r="AD14" s="65">
        <v>5</v>
      </c>
      <c r="AE14" s="65">
        <v>4.5</v>
      </c>
    </row>
    <row r="15" spans="1:31" ht="15">
      <c r="A15" s="154"/>
      <c r="B15" s="64">
        <v>9</v>
      </c>
      <c r="C15" s="65">
        <v>14.5</v>
      </c>
      <c r="D15" s="65">
        <v>14.5</v>
      </c>
      <c r="E15" s="65">
        <v>14.5</v>
      </c>
      <c r="F15" s="65">
        <v>14</v>
      </c>
      <c r="G15" s="65">
        <v>13.5</v>
      </c>
      <c r="H15" s="65">
        <v>13</v>
      </c>
      <c r="I15" s="65">
        <v>12.5</v>
      </c>
      <c r="J15" s="65">
        <v>12.5</v>
      </c>
      <c r="K15" s="65">
        <v>12</v>
      </c>
      <c r="L15" s="65">
        <v>11.5</v>
      </c>
      <c r="M15" s="65">
        <v>11</v>
      </c>
      <c r="N15" s="65">
        <v>11</v>
      </c>
      <c r="O15" s="65">
        <v>10.5</v>
      </c>
      <c r="P15" s="65">
        <v>10</v>
      </c>
      <c r="Q15" s="65">
        <v>9.5</v>
      </c>
      <c r="R15" s="65">
        <v>9.5</v>
      </c>
      <c r="S15" s="65">
        <v>9</v>
      </c>
      <c r="T15" s="65">
        <v>8.5</v>
      </c>
      <c r="U15" s="65">
        <v>8</v>
      </c>
      <c r="V15" s="65">
        <v>7.5</v>
      </c>
      <c r="W15" s="65">
        <v>7.5</v>
      </c>
      <c r="X15" s="65">
        <v>7</v>
      </c>
      <c r="Y15" s="65">
        <v>6.5</v>
      </c>
      <c r="Z15" s="65">
        <v>6</v>
      </c>
      <c r="AA15" s="65">
        <v>6</v>
      </c>
      <c r="AB15" s="65">
        <v>5.5</v>
      </c>
      <c r="AC15" s="65">
        <v>5</v>
      </c>
      <c r="AD15" s="65">
        <v>4.5</v>
      </c>
      <c r="AE15" s="65">
        <v>4</v>
      </c>
    </row>
    <row r="16" spans="1:31" ht="15">
      <c r="A16" s="154"/>
      <c r="B16" s="64">
        <v>8</v>
      </c>
      <c r="C16" s="65">
        <v>14</v>
      </c>
      <c r="D16" s="65">
        <v>14</v>
      </c>
      <c r="E16" s="65">
        <v>14</v>
      </c>
      <c r="F16" s="65">
        <v>13.5</v>
      </c>
      <c r="G16" s="65">
        <v>13</v>
      </c>
      <c r="H16" s="65">
        <v>12.5</v>
      </c>
      <c r="I16" s="65">
        <v>12</v>
      </c>
      <c r="J16" s="65">
        <v>12</v>
      </c>
      <c r="K16" s="65">
        <v>11.5</v>
      </c>
      <c r="L16" s="65">
        <v>11</v>
      </c>
      <c r="M16" s="65">
        <v>10.5</v>
      </c>
      <c r="N16" s="65">
        <v>10.5</v>
      </c>
      <c r="O16" s="65">
        <v>10</v>
      </c>
      <c r="P16" s="65">
        <v>9.5</v>
      </c>
      <c r="Q16" s="65">
        <v>9</v>
      </c>
      <c r="R16" s="65">
        <v>9</v>
      </c>
      <c r="S16" s="65">
        <v>8.5</v>
      </c>
      <c r="T16" s="65">
        <v>8</v>
      </c>
      <c r="U16" s="65">
        <v>7.5</v>
      </c>
      <c r="V16" s="65">
        <v>7</v>
      </c>
      <c r="W16" s="65">
        <v>7</v>
      </c>
      <c r="X16" s="65">
        <v>6.5</v>
      </c>
      <c r="Y16" s="65">
        <v>6</v>
      </c>
      <c r="Z16" s="65">
        <v>5.5</v>
      </c>
      <c r="AA16" s="65">
        <v>5.5</v>
      </c>
      <c r="AB16" s="65">
        <v>5</v>
      </c>
      <c r="AC16" s="65">
        <v>4.5</v>
      </c>
      <c r="AD16" s="65">
        <v>4</v>
      </c>
      <c r="AE16" s="65">
        <v>3.5</v>
      </c>
    </row>
    <row r="17" spans="1:31" ht="15">
      <c r="A17" s="154"/>
      <c r="B17" s="64">
        <v>7</v>
      </c>
      <c r="C17" s="65">
        <v>13.5</v>
      </c>
      <c r="D17" s="65">
        <v>13.5</v>
      </c>
      <c r="E17" s="65">
        <v>13.5</v>
      </c>
      <c r="F17" s="65">
        <v>13</v>
      </c>
      <c r="G17" s="65">
        <v>12.5</v>
      </c>
      <c r="H17" s="65">
        <v>12</v>
      </c>
      <c r="I17" s="65">
        <v>11.5</v>
      </c>
      <c r="J17" s="65">
        <v>11.5</v>
      </c>
      <c r="K17" s="65">
        <v>11</v>
      </c>
      <c r="L17" s="65">
        <v>10.5</v>
      </c>
      <c r="M17" s="65">
        <v>10</v>
      </c>
      <c r="N17" s="65">
        <v>10</v>
      </c>
      <c r="O17" s="65">
        <v>9.5</v>
      </c>
      <c r="P17" s="65">
        <v>9</v>
      </c>
      <c r="Q17" s="65">
        <v>8.5</v>
      </c>
      <c r="R17" s="65">
        <v>8.5</v>
      </c>
      <c r="S17" s="65">
        <v>8</v>
      </c>
      <c r="T17" s="65">
        <v>7.5</v>
      </c>
      <c r="U17" s="65">
        <v>7</v>
      </c>
      <c r="V17" s="65">
        <v>6.5</v>
      </c>
      <c r="W17" s="65">
        <v>6.5</v>
      </c>
      <c r="X17" s="65">
        <v>6</v>
      </c>
      <c r="Y17" s="65">
        <v>5.5</v>
      </c>
      <c r="Z17" s="65">
        <v>5</v>
      </c>
      <c r="AA17" s="65">
        <v>5</v>
      </c>
      <c r="AB17" s="65">
        <v>4.5</v>
      </c>
      <c r="AC17" s="65">
        <v>4</v>
      </c>
      <c r="AD17" s="65">
        <v>3.5</v>
      </c>
      <c r="AE17" s="65">
        <v>3</v>
      </c>
    </row>
    <row r="18" spans="1:31" ht="15">
      <c r="A18" s="154"/>
      <c r="B18" s="64">
        <v>6</v>
      </c>
      <c r="C18" s="65">
        <v>13</v>
      </c>
      <c r="D18" s="65">
        <v>13</v>
      </c>
      <c r="E18" s="65">
        <v>13</v>
      </c>
      <c r="F18" s="65">
        <v>12.5</v>
      </c>
      <c r="G18" s="65">
        <v>12</v>
      </c>
      <c r="H18" s="65">
        <v>11.5</v>
      </c>
      <c r="I18" s="65">
        <v>11</v>
      </c>
      <c r="J18" s="65">
        <v>11</v>
      </c>
      <c r="K18" s="65">
        <v>10.5</v>
      </c>
      <c r="L18" s="65">
        <v>10</v>
      </c>
      <c r="M18" s="65">
        <v>9.5</v>
      </c>
      <c r="N18" s="65">
        <v>9.5</v>
      </c>
      <c r="O18" s="65">
        <v>9</v>
      </c>
      <c r="P18" s="65">
        <v>8.5</v>
      </c>
      <c r="Q18" s="65">
        <v>8</v>
      </c>
      <c r="R18" s="65">
        <v>8</v>
      </c>
      <c r="S18" s="65">
        <v>7.5</v>
      </c>
      <c r="T18" s="65">
        <v>7</v>
      </c>
      <c r="U18" s="65">
        <v>6.5</v>
      </c>
      <c r="V18" s="65">
        <v>6</v>
      </c>
      <c r="W18" s="65">
        <v>6</v>
      </c>
      <c r="X18" s="65">
        <v>5.5</v>
      </c>
      <c r="Y18" s="65">
        <v>5</v>
      </c>
      <c r="Z18" s="65">
        <v>4.5</v>
      </c>
      <c r="AA18" s="65">
        <v>4.5</v>
      </c>
      <c r="AB18" s="65">
        <v>4</v>
      </c>
      <c r="AC18" s="65">
        <v>3.5</v>
      </c>
      <c r="AD18" s="65">
        <v>3</v>
      </c>
      <c r="AE18" s="65">
        <v>2.5</v>
      </c>
    </row>
    <row r="19" spans="1:31" ht="15">
      <c r="A19" s="154"/>
      <c r="B19" s="64">
        <v>5</v>
      </c>
      <c r="C19" s="65">
        <v>12.5</v>
      </c>
      <c r="D19" s="65">
        <v>12.5</v>
      </c>
      <c r="E19" s="65">
        <v>12.5</v>
      </c>
      <c r="F19" s="65">
        <v>12</v>
      </c>
      <c r="G19" s="65">
        <v>11.5</v>
      </c>
      <c r="H19" s="65">
        <v>11</v>
      </c>
      <c r="I19" s="65">
        <v>10.5</v>
      </c>
      <c r="J19" s="65">
        <v>10.5</v>
      </c>
      <c r="K19" s="65">
        <v>10</v>
      </c>
      <c r="L19" s="65">
        <v>9.5</v>
      </c>
      <c r="M19" s="65">
        <v>9</v>
      </c>
      <c r="N19" s="65">
        <v>9</v>
      </c>
      <c r="O19" s="65">
        <v>8.5</v>
      </c>
      <c r="P19" s="65">
        <v>8</v>
      </c>
      <c r="Q19" s="65">
        <v>7.5</v>
      </c>
      <c r="R19" s="65">
        <v>7.5</v>
      </c>
      <c r="S19" s="65">
        <v>7</v>
      </c>
      <c r="T19" s="65">
        <v>6.5</v>
      </c>
      <c r="U19" s="65">
        <v>6</v>
      </c>
      <c r="V19" s="65">
        <v>5.5</v>
      </c>
      <c r="W19" s="65">
        <v>5.5</v>
      </c>
      <c r="X19" s="65">
        <v>5</v>
      </c>
      <c r="Y19" s="65">
        <v>4.5</v>
      </c>
      <c r="Z19" s="65">
        <v>4</v>
      </c>
      <c r="AA19" s="65">
        <v>4</v>
      </c>
      <c r="AB19" s="65">
        <v>3.5</v>
      </c>
      <c r="AC19" s="65">
        <v>3</v>
      </c>
      <c r="AD19" s="65">
        <v>2.5</v>
      </c>
      <c r="AE19" s="65">
        <v>2</v>
      </c>
    </row>
    <row r="20" spans="1:31" ht="15">
      <c r="A20" s="154"/>
      <c r="B20" s="64">
        <v>4</v>
      </c>
      <c r="C20" s="65">
        <v>12</v>
      </c>
      <c r="D20" s="65">
        <v>12</v>
      </c>
      <c r="E20" s="65">
        <v>12</v>
      </c>
      <c r="F20" s="65">
        <v>11.5</v>
      </c>
      <c r="G20" s="65">
        <v>11</v>
      </c>
      <c r="H20" s="65">
        <v>10.5</v>
      </c>
      <c r="I20" s="65">
        <v>10</v>
      </c>
      <c r="J20" s="65">
        <v>10</v>
      </c>
      <c r="K20" s="65">
        <v>9.5</v>
      </c>
      <c r="L20" s="65">
        <v>9</v>
      </c>
      <c r="M20" s="65">
        <v>8.5</v>
      </c>
      <c r="N20" s="65">
        <v>8.5</v>
      </c>
      <c r="O20" s="65">
        <v>8</v>
      </c>
      <c r="P20" s="65">
        <v>7.5</v>
      </c>
      <c r="Q20" s="65">
        <v>7</v>
      </c>
      <c r="R20" s="65">
        <v>7</v>
      </c>
      <c r="S20" s="65">
        <v>6.5</v>
      </c>
      <c r="T20" s="65">
        <v>6</v>
      </c>
      <c r="U20" s="65">
        <v>5.5</v>
      </c>
      <c r="V20" s="65">
        <v>5</v>
      </c>
      <c r="W20" s="65">
        <v>5</v>
      </c>
      <c r="X20" s="65">
        <v>4.5</v>
      </c>
      <c r="Y20" s="65">
        <v>4</v>
      </c>
      <c r="Z20" s="65">
        <v>3.5</v>
      </c>
      <c r="AA20" s="65">
        <v>3.5</v>
      </c>
      <c r="AB20" s="65">
        <v>3</v>
      </c>
      <c r="AC20" s="65">
        <v>2.5</v>
      </c>
      <c r="AD20" s="65">
        <v>2</v>
      </c>
      <c r="AE20" s="65">
        <v>1.5</v>
      </c>
    </row>
    <row r="21" spans="1:31" ht="15">
      <c r="A21" s="154"/>
      <c r="B21" s="64">
        <v>3</v>
      </c>
      <c r="C21" s="65">
        <v>11.5</v>
      </c>
      <c r="D21" s="65">
        <v>11.5</v>
      </c>
      <c r="E21" s="65">
        <v>11.5</v>
      </c>
      <c r="F21" s="65">
        <v>11</v>
      </c>
      <c r="G21" s="65">
        <v>10.5</v>
      </c>
      <c r="H21" s="65">
        <v>10</v>
      </c>
      <c r="I21" s="65">
        <v>9.5</v>
      </c>
      <c r="J21" s="65">
        <v>9.5</v>
      </c>
      <c r="K21" s="65">
        <v>9</v>
      </c>
      <c r="L21" s="65">
        <v>8.5</v>
      </c>
      <c r="M21" s="65">
        <v>8</v>
      </c>
      <c r="N21" s="65">
        <v>8</v>
      </c>
      <c r="O21" s="65">
        <v>7.5</v>
      </c>
      <c r="P21" s="65">
        <v>7</v>
      </c>
      <c r="Q21" s="65">
        <v>6.5</v>
      </c>
      <c r="R21" s="65">
        <v>6.5</v>
      </c>
      <c r="S21" s="65">
        <v>6</v>
      </c>
      <c r="T21" s="65">
        <v>5.5</v>
      </c>
      <c r="U21" s="65">
        <v>5</v>
      </c>
      <c r="V21" s="65">
        <v>4.5</v>
      </c>
      <c r="W21" s="65">
        <v>4.5</v>
      </c>
      <c r="X21" s="65">
        <v>4</v>
      </c>
      <c r="Y21" s="65">
        <v>3.5</v>
      </c>
      <c r="Z21" s="65">
        <v>3</v>
      </c>
      <c r="AA21" s="65">
        <v>3</v>
      </c>
      <c r="AB21" s="65">
        <v>2.5</v>
      </c>
      <c r="AC21" s="65">
        <v>2</v>
      </c>
      <c r="AD21" s="65">
        <v>1.5</v>
      </c>
      <c r="AE21" s="65">
        <v>1</v>
      </c>
    </row>
    <row r="22" spans="1:31" ht="15">
      <c r="A22" s="154"/>
      <c r="B22" s="64">
        <v>2</v>
      </c>
      <c r="C22" s="65">
        <v>11</v>
      </c>
      <c r="D22" s="65">
        <v>11</v>
      </c>
      <c r="E22" s="65">
        <v>11</v>
      </c>
      <c r="F22" s="65">
        <v>10.5</v>
      </c>
      <c r="G22" s="65">
        <v>10</v>
      </c>
      <c r="H22" s="65">
        <v>9.5</v>
      </c>
      <c r="I22" s="65">
        <v>9</v>
      </c>
      <c r="J22" s="65">
        <v>9</v>
      </c>
      <c r="K22" s="65">
        <v>8.5</v>
      </c>
      <c r="L22" s="65">
        <v>8</v>
      </c>
      <c r="M22" s="65">
        <v>7.5</v>
      </c>
      <c r="N22" s="65">
        <v>7.5</v>
      </c>
      <c r="O22" s="65">
        <v>7</v>
      </c>
      <c r="P22" s="65">
        <v>6.5</v>
      </c>
      <c r="Q22" s="65">
        <v>6</v>
      </c>
      <c r="R22" s="65">
        <v>6</v>
      </c>
      <c r="S22" s="65">
        <v>5.5</v>
      </c>
      <c r="T22" s="65">
        <v>5</v>
      </c>
      <c r="U22" s="65">
        <v>4.5</v>
      </c>
      <c r="V22" s="65">
        <v>4</v>
      </c>
      <c r="W22" s="65">
        <v>4</v>
      </c>
      <c r="X22" s="65">
        <v>3.5</v>
      </c>
      <c r="Y22" s="65">
        <v>3</v>
      </c>
      <c r="Z22" s="65">
        <v>2.5</v>
      </c>
      <c r="AA22" s="65">
        <v>2.5</v>
      </c>
      <c r="AB22" s="65">
        <v>2</v>
      </c>
      <c r="AC22" s="65">
        <v>1.5</v>
      </c>
      <c r="AD22" s="65">
        <v>1</v>
      </c>
      <c r="AE22" s="65">
        <v>0.5</v>
      </c>
    </row>
    <row r="23" spans="1:31" ht="15">
      <c r="A23" s="154"/>
      <c r="B23" s="64">
        <v>1</v>
      </c>
      <c r="C23" s="65">
        <v>10.5</v>
      </c>
      <c r="D23" s="65">
        <v>10.5</v>
      </c>
      <c r="E23" s="65">
        <v>10.5</v>
      </c>
      <c r="F23" s="65">
        <v>10</v>
      </c>
      <c r="G23" s="65">
        <v>9.5</v>
      </c>
      <c r="H23" s="65">
        <v>9</v>
      </c>
      <c r="I23" s="65">
        <v>8.5</v>
      </c>
      <c r="J23" s="65">
        <v>8.5</v>
      </c>
      <c r="K23" s="65">
        <v>8</v>
      </c>
      <c r="L23" s="65">
        <v>7.5</v>
      </c>
      <c r="M23" s="65">
        <v>7</v>
      </c>
      <c r="N23" s="65">
        <v>7</v>
      </c>
      <c r="O23" s="65">
        <v>6.5</v>
      </c>
      <c r="P23" s="65">
        <v>6</v>
      </c>
      <c r="Q23" s="65">
        <v>5.5</v>
      </c>
      <c r="R23" s="65">
        <v>5.5</v>
      </c>
      <c r="S23" s="65">
        <v>5</v>
      </c>
      <c r="T23" s="65">
        <v>4.5</v>
      </c>
      <c r="U23" s="65">
        <v>4</v>
      </c>
      <c r="V23" s="65">
        <v>3.5</v>
      </c>
      <c r="W23" s="65">
        <v>3.5</v>
      </c>
      <c r="X23" s="65">
        <v>3</v>
      </c>
      <c r="Y23" s="65">
        <v>2.5</v>
      </c>
      <c r="Z23" s="65">
        <v>2</v>
      </c>
      <c r="AA23" s="65">
        <v>2</v>
      </c>
      <c r="AB23" s="65">
        <v>1.5</v>
      </c>
      <c r="AC23" s="65">
        <v>1</v>
      </c>
      <c r="AD23" s="65">
        <v>0.5</v>
      </c>
      <c r="AE23" s="65">
        <v>0</v>
      </c>
    </row>
    <row r="24" spans="1:31" ht="15">
      <c r="A24" s="154"/>
      <c r="B24" s="64">
        <v>0</v>
      </c>
      <c r="C24" s="65">
        <v>10</v>
      </c>
      <c r="D24" s="65">
        <v>10</v>
      </c>
      <c r="E24" s="65">
        <v>10</v>
      </c>
      <c r="F24" s="65">
        <v>9.5</v>
      </c>
      <c r="G24" s="65">
        <v>9</v>
      </c>
      <c r="H24" s="65">
        <v>8.5</v>
      </c>
      <c r="I24" s="65">
        <v>8</v>
      </c>
      <c r="J24" s="65">
        <v>8</v>
      </c>
      <c r="K24" s="65">
        <v>7.5</v>
      </c>
      <c r="L24" s="65">
        <v>7</v>
      </c>
      <c r="M24" s="65">
        <v>6.5</v>
      </c>
      <c r="N24" s="65">
        <v>6.5</v>
      </c>
      <c r="O24" s="65">
        <v>6</v>
      </c>
      <c r="P24" s="65">
        <v>5.5</v>
      </c>
      <c r="Q24" s="65">
        <v>5</v>
      </c>
      <c r="R24" s="65">
        <v>4.5</v>
      </c>
      <c r="S24" s="65">
        <v>4.5</v>
      </c>
      <c r="T24" s="65">
        <v>4</v>
      </c>
      <c r="U24" s="65">
        <v>3.5</v>
      </c>
      <c r="V24" s="65">
        <v>3</v>
      </c>
      <c r="W24" s="65">
        <v>3</v>
      </c>
      <c r="X24" s="65">
        <v>2.5</v>
      </c>
      <c r="Y24" s="65">
        <v>2</v>
      </c>
      <c r="Z24" s="65">
        <v>1.5</v>
      </c>
      <c r="AA24" s="65">
        <v>1.5</v>
      </c>
      <c r="AB24" s="65">
        <v>1</v>
      </c>
      <c r="AC24" s="65">
        <v>0.5</v>
      </c>
      <c r="AD24" s="65">
        <v>0</v>
      </c>
      <c r="AE24" s="65">
        <v>0</v>
      </c>
    </row>
    <row r="27" spans="2:31" ht="33" customHeight="1">
      <c r="B27" s="156" t="s">
        <v>54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</sheetData>
  <sheetProtection sheet="1" objects="1" scenarios="1"/>
  <mergeCells count="3">
    <mergeCell ref="A4:A24"/>
    <mergeCell ref="C2:AE2"/>
    <mergeCell ref="B27:AE27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Q931"/>
  <sheetViews>
    <sheetView showGridLines="0" zoomScale="80" zoomScaleNormal="80" zoomScalePageLayoutView="0" workbookViewId="0" topLeftCell="A1">
      <selection activeCell="A1" sqref="A1:B1"/>
    </sheetView>
  </sheetViews>
  <sheetFormatPr defaultColWidth="11.421875" defaultRowHeight="12.75"/>
  <cols>
    <col min="1" max="1" width="3.421875" style="12" customWidth="1"/>
    <col min="2" max="2" width="19.7109375" style="15" customWidth="1"/>
    <col min="3" max="3" width="19.7109375" style="12" customWidth="1"/>
    <col min="4" max="6" width="15.8515625" style="12" customWidth="1"/>
    <col min="7" max="7" width="16.7109375" style="12" customWidth="1"/>
    <col min="8" max="8" width="15.8515625" style="15" customWidth="1"/>
    <col min="9" max="10" width="15.8515625" style="12" customWidth="1"/>
    <col min="11" max="11" width="15.8515625" style="15" customWidth="1"/>
    <col min="12" max="12" width="14.00390625" style="15" customWidth="1"/>
    <col min="13" max="13" width="11.421875" style="21" customWidth="1"/>
    <col min="14" max="14" width="5.7109375" style="15" customWidth="1"/>
    <col min="15" max="15" width="15.28125" style="15" customWidth="1"/>
    <col min="16" max="16" width="13.7109375" style="15" customWidth="1"/>
    <col min="17" max="17" width="18.421875" style="15" customWidth="1"/>
    <col min="18" max="16384" width="11.421875" style="15" customWidth="1"/>
  </cols>
  <sheetData>
    <row r="1" spans="1:12" s="16" customFormat="1" ht="27.75" customHeight="1">
      <c r="A1" s="165" t="s">
        <v>56</v>
      </c>
      <c r="B1" s="166"/>
      <c r="C1" s="158" t="s">
        <v>52</v>
      </c>
      <c r="D1" s="159"/>
      <c r="E1" s="159"/>
      <c r="F1" s="159"/>
      <c r="G1" s="159"/>
      <c r="H1" s="159"/>
      <c r="I1" s="159"/>
      <c r="J1" s="157" t="s">
        <v>57</v>
      </c>
      <c r="K1" s="157"/>
      <c r="L1" s="13"/>
    </row>
    <row r="2" spans="1:13" ht="12" customHeight="1">
      <c r="A2" s="160" t="s">
        <v>13</v>
      </c>
      <c r="B2" s="160"/>
      <c r="C2" s="160"/>
      <c r="D2" s="153"/>
      <c r="E2" s="153"/>
      <c r="F2" s="153"/>
      <c r="G2" s="153"/>
      <c r="H2" s="153"/>
      <c r="I2" s="153"/>
      <c r="J2" s="153"/>
      <c r="K2" s="153"/>
      <c r="L2" s="13"/>
      <c r="M2" s="13"/>
    </row>
    <row r="3" spans="1:13" ht="12.75" customHeight="1">
      <c r="A3" s="17"/>
      <c r="B3" s="17" t="s">
        <v>11</v>
      </c>
      <c r="C3" s="36"/>
      <c r="D3" s="17" t="s">
        <v>22</v>
      </c>
      <c r="E3" s="58"/>
      <c r="F3" s="37" t="s">
        <v>19</v>
      </c>
      <c r="G3" s="163"/>
      <c r="H3" s="164"/>
      <c r="I3" s="15"/>
      <c r="J3" s="57" t="s">
        <v>21</v>
      </c>
      <c r="K3" s="8"/>
      <c r="L3" s="13"/>
      <c r="M3" s="13"/>
    </row>
    <row r="4" spans="1:12" ht="13.5" customHeight="1" thickBot="1">
      <c r="A4" s="73"/>
      <c r="B4" s="74"/>
      <c r="C4" s="73"/>
      <c r="D4" s="73"/>
      <c r="E4" s="73"/>
      <c r="F4" s="73"/>
      <c r="G4" s="73"/>
      <c r="H4" s="74"/>
      <c r="I4" s="134"/>
      <c r="J4" s="134"/>
      <c r="K4" s="134"/>
      <c r="L4" s="18"/>
    </row>
    <row r="5" spans="1:12" s="24" customFormat="1" ht="51.75" customHeight="1">
      <c r="A5" s="161" t="s">
        <v>7</v>
      </c>
      <c r="B5" s="22" t="s">
        <v>8</v>
      </c>
      <c r="C5" s="23" t="s">
        <v>9</v>
      </c>
      <c r="D5" s="23" t="s">
        <v>10</v>
      </c>
      <c r="E5" s="38" t="s">
        <v>20</v>
      </c>
      <c r="F5" s="68" t="s">
        <v>25</v>
      </c>
      <c r="G5" s="68" t="s">
        <v>26</v>
      </c>
      <c r="H5" s="68" t="s">
        <v>28</v>
      </c>
      <c r="I5" s="68" t="s">
        <v>31</v>
      </c>
      <c r="J5" s="132" t="s">
        <v>33</v>
      </c>
      <c r="K5" s="132" t="s">
        <v>24</v>
      </c>
      <c r="L5" s="18"/>
    </row>
    <row r="6" spans="1:20" s="27" customFormat="1" ht="14.25" customHeight="1" thickBot="1">
      <c r="A6" s="162"/>
      <c r="B6" s="25"/>
      <c r="C6" s="26"/>
      <c r="D6" s="26"/>
      <c r="E6" s="39"/>
      <c r="F6" s="69" t="s">
        <v>48</v>
      </c>
      <c r="G6" s="69" t="s">
        <v>48</v>
      </c>
      <c r="H6" s="69" t="s">
        <v>48</v>
      </c>
      <c r="I6" s="69" t="s">
        <v>48</v>
      </c>
      <c r="J6" s="69" t="s">
        <v>48</v>
      </c>
      <c r="K6" s="133"/>
      <c r="L6" s="18"/>
      <c r="N6" s="15"/>
      <c r="O6" s="15"/>
      <c r="P6" s="15"/>
      <c r="Q6" s="15"/>
      <c r="R6" s="15"/>
      <c r="S6" s="15"/>
      <c r="T6" s="15"/>
    </row>
    <row r="7" spans="1:12" ht="17.25" customHeight="1">
      <c r="A7" s="28">
        <f>IF(B7="","",1)</f>
      </c>
      <c r="B7" s="135"/>
      <c r="C7" s="136"/>
      <c r="D7" s="136"/>
      <c r="E7" s="137"/>
      <c r="F7" s="138"/>
      <c r="G7" s="138"/>
      <c r="H7" s="138"/>
      <c r="I7" s="139"/>
      <c r="J7" s="140"/>
      <c r="K7" s="140"/>
      <c r="L7" s="18"/>
    </row>
    <row r="8" spans="1:12" ht="17.25" customHeight="1">
      <c r="A8" s="30">
        <f>IF(B8="","",COUNT($A$7:A7)+1)</f>
      </c>
      <c r="B8" s="141"/>
      <c r="C8" s="142"/>
      <c r="D8" s="142"/>
      <c r="E8" s="143"/>
      <c r="F8" s="144"/>
      <c r="G8" s="144"/>
      <c r="H8" s="144"/>
      <c r="I8" s="145"/>
      <c r="J8" s="146"/>
      <c r="K8" s="146"/>
      <c r="L8" s="18"/>
    </row>
    <row r="9" spans="1:12" ht="17.25" customHeight="1">
      <c r="A9" s="30">
        <f>IF(B9="","",COUNT($A$7:A8)+1)</f>
      </c>
      <c r="B9" s="141"/>
      <c r="C9" s="142"/>
      <c r="D9" s="142"/>
      <c r="E9" s="143"/>
      <c r="F9" s="144"/>
      <c r="G9" s="144"/>
      <c r="H9" s="144"/>
      <c r="I9" s="145"/>
      <c r="J9" s="146"/>
      <c r="K9" s="146"/>
      <c r="L9" s="18"/>
    </row>
    <row r="10" spans="1:12" ht="17.25" customHeight="1">
      <c r="A10" s="30">
        <f>IF(B10="","",COUNT($A$7:A9)+1)</f>
      </c>
      <c r="B10" s="141"/>
      <c r="C10" s="142"/>
      <c r="D10" s="142"/>
      <c r="E10" s="143"/>
      <c r="F10" s="144"/>
      <c r="G10" s="144"/>
      <c r="H10" s="144"/>
      <c r="I10" s="145"/>
      <c r="J10" s="146"/>
      <c r="K10" s="146"/>
      <c r="L10" s="18"/>
    </row>
    <row r="11" spans="1:12" ht="17.25" customHeight="1">
      <c r="A11" s="30">
        <f>IF(B11="","",COUNT($A$7:A10)+1)</f>
      </c>
      <c r="B11" s="141"/>
      <c r="C11" s="142"/>
      <c r="D11" s="142"/>
      <c r="E11" s="143"/>
      <c r="F11" s="144"/>
      <c r="G11" s="144"/>
      <c r="H11" s="144"/>
      <c r="I11" s="145"/>
      <c r="J11" s="146"/>
      <c r="K11" s="146"/>
      <c r="L11" s="18"/>
    </row>
    <row r="12" spans="1:12" ht="17.25" customHeight="1">
      <c r="A12" s="30">
        <f>IF(B12="","",COUNT($A$7:A11)+1)</f>
      </c>
      <c r="B12" s="141"/>
      <c r="C12" s="142"/>
      <c r="D12" s="142"/>
      <c r="E12" s="143"/>
      <c r="F12" s="144"/>
      <c r="G12" s="144"/>
      <c r="H12" s="144"/>
      <c r="I12" s="145"/>
      <c r="J12" s="146"/>
      <c r="K12" s="146"/>
      <c r="L12" s="18"/>
    </row>
    <row r="13" spans="1:12" ht="17.25" customHeight="1">
      <c r="A13" s="30">
        <f>IF(B13="","",COUNT($A$7:A12)+1)</f>
      </c>
      <c r="B13" s="141"/>
      <c r="C13" s="142"/>
      <c r="D13" s="142"/>
      <c r="E13" s="143"/>
      <c r="F13" s="144"/>
      <c r="G13" s="144"/>
      <c r="H13" s="144"/>
      <c r="I13" s="145"/>
      <c r="J13" s="146"/>
      <c r="K13" s="146"/>
      <c r="L13" s="18"/>
    </row>
    <row r="14" spans="1:12" ht="17.25" customHeight="1">
      <c r="A14" s="30">
        <f>IF(B14="","",COUNT($A$7:A13)+1)</f>
      </c>
      <c r="B14" s="141"/>
      <c r="C14" s="147"/>
      <c r="D14" s="147"/>
      <c r="E14" s="148"/>
      <c r="F14" s="144"/>
      <c r="G14" s="144"/>
      <c r="H14" s="144"/>
      <c r="I14" s="145"/>
      <c r="J14" s="146"/>
      <c r="K14" s="146"/>
      <c r="L14" s="18"/>
    </row>
    <row r="15" spans="1:12" ht="17.25" customHeight="1">
      <c r="A15" s="30">
        <f>IF(B15="","",COUNT($A$7:A14)+1)</f>
      </c>
      <c r="B15" s="141"/>
      <c r="C15" s="147"/>
      <c r="D15" s="147"/>
      <c r="E15" s="148"/>
      <c r="F15" s="144"/>
      <c r="G15" s="144"/>
      <c r="H15" s="144"/>
      <c r="I15" s="145"/>
      <c r="J15" s="146"/>
      <c r="K15" s="146"/>
      <c r="L15" s="18"/>
    </row>
    <row r="16" spans="1:12" ht="17.25" customHeight="1">
      <c r="A16" s="30">
        <f>IF(B16="","",COUNT($A$7:A15)+1)</f>
      </c>
      <c r="B16" s="141"/>
      <c r="C16" s="147"/>
      <c r="D16" s="147"/>
      <c r="E16" s="148"/>
      <c r="F16" s="144"/>
      <c r="G16" s="144"/>
      <c r="H16" s="144"/>
      <c r="I16" s="145"/>
      <c r="J16" s="146"/>
      <c r="K16" s="146"/>
      <c r="L16" s="18"/>
    </row>
    <row r="17" spans="1:12" ht="17.25" customHeight="1">
      <c r="A17" s="30">
        <f>IF(B17="","",COUNT($A$7:A16)+1)</f>
      </c>
      <c r="B17" s="141"/>
      <c r="C17" s="147"/>
      <c r="D17" s="147"/>
      <c r="E17" s="148"/>
      <c r="F17" s="144"/>
      <c r="G17" s="144"/>
      <c r="H17" s="144"/>
      <c r="I17" s="145"/>
      <c r="J17" s="146"/>
      <c r="K17" s="146"/>
      <c r="L17" s="18"/>
    </row>
    <row r="18" spans="1:12" ht="17.25" customHeight="1">
      <c r="A18" s="30">
        <f>IF(B18="","",COUNT($A$7:A17)+1)</f>
      </c>
      <c r="B18" s="141"/>
      <c r="C18" s="147"/>
      <c r="D18" s="147"/>
      <c r="E18" s="148"/>
      <c r="F18" s="144"/>
      <c r="G18" s="144"/>
      <c r="H18" s="144"/>
      <c r="I18" s="145"/>
      <c r="J18" s="146"/>
      <c r="K18" s="146"/>
      <c r="L18" s="18"/>
    </row>
    <row r="19" spans="1:12" ht="17.25" customHeight="1">
      <c r="A19" s="30">
        <f>IF(B19="","",COUNT($A$7:A18)+1)</f>
      </c>
      <c r="B19" s="55"/>
      <c r="C19" s="3"/>
      <c r="D19" s="3"/>
      <c r="E19" s="40"/>
      <c r="F19" s="53"/>
      <c r="G19" s="53"/>
      <c r="H19" s="53"/>
      <c r="I19" s="10"/>
      <c r="J19" s="59"/>
      <c r="K19" s="59"/>
      <c r="L19" s="18"/>
    </row>
    <row r="20" spans="1:12" ht="17.25" customHeight="1">
      <c r="A20" s="30">
        <f>IF(B20="","",COUNT($A$7:A19)+1)</f>
      </c>
      <c r="B20" s="55"/>
      <c r="C20" s="3"/>
      <c r="D20" s="3"/>
      <c r="E20" s="40"/>
      <c r="F20" s="53"/>
      <c r="G20" s="53"/>
      <c r="H20" s="53"/>
      <c r="I20" s="10"/>
      <c r="J20" s="59"/>
      <c r="K20" s="59"/>
      <c r="L20" s="18"/>
    </row>
    <row r="21" spans="1:12" ht="17.25" customHeight="1">
      <c r="A21" s="30">
        <f>IF(B21="","",COUNT($A$7:A20)+1)</f>
      </c>
      <c r="B21" s="55"/>
      <c r="C21" s="3"/>
      <c r="D21" s="3"/>
      <c r="E21" s="40"/>
      <c r="F21" s="53"/>
      <c r="G21" s="53"/>
      <c r="H21" s="53"/>
      <c r="I21" s="10"/>
      <c r="J21" s="59"/>
      <c r="K21" s="59"/>
      <c r="L21" s="18"/>
    </row>
    <row r="22" spans="1:12" ht="17.25" customHeight="1">
      <c r="A22" s="30">
        <f>IF(B22="","",COUNT($A$7:A21)+1)</f>
      </c>
      <c r="B22" s="55"/>
      <c r="C22" s="3"/>
      <c r="D22" s="3"/>
      <c r="E22" s="40"/>
      <c r="F22" s="53"/>
      <c r="G22" s="53"/>
      <c r="H22" s="53"/>
      <c r="I22" s="10"/>
      <c r="J22" s="59"/>
      <c r="K22" s="59"/>
      <c r="L22" s="18"/>
    </row>
    <row r="23" spans="1:12" ht="17.25" customHeight="1">
      <c r="A23" s="30">
        <f>IF(B23="","",COUNT($A$7:A22)+1)</f>
      </c>
      <c r="B23" s="55"/>
      <c r="C23" s="3"/>
      <c r="D23" s="3"/>
      <c r="E23" s="40"/>
      <c r="F23" s="53"/>
      <c r="G23" s="53"/>
      <c r="H23" s="53"/>
      <c r="I23" s="10"/>
      <c r="J23" s="59"/>
      <c r="K23" s="59"/>
      <c r="L23" s="18"/>
    </row>
    <row r="24" spans="1:12" ht="17.25" customHeight="1">
      <c r="A24" s="30">
        <f>IF(B24="","",COUNT($A$7:A23)+1)</f>
      </c>
      <c r="B24" s="55"/>
      <c r="C24" s="3"/>
      <c r="D24" s="3"/>
      <c r="E24" s="40"/>
      <c r="F24" s="53"/>
      <c r="G24" s="53"/>
      <c r="H24" s="53"/>
      <c r="I24" s="10"/>
      <c r="J24" s="59"/>
      <c r="K24" s="59"/>
      <c r="L24" s="18"/>
    </row>
    <row r="25" spans="1:12" ht="17.25" customHeight="1">
      <c r="A25" s="30">
        <f>IF(B25="","",COUNT($A$7:A24)+1)</f>
      </c>
      <c r="B25" s="55"/>
      <c r="C25" s="3"/>
      <c r="D25" s="3"/>
      <c r="E25" s="40"/>
      <c r="F25" s="53"/>
      <c r="G25" s="53"/>
      <c r="H25" s="53"/>
      <c r="I25" s="10"/>
      <c r="J25" s="59"/>
      <c r="K25" s="59"/>
      <c r="L25" s="18"/>
    </row>
    <row r="26" spans="1:12" ht="17.25" customHeight="1">
      <c r="A26" s="30">
        <f>IF(B26="","",COUNT($A$7:A25)+1)</f>
      </c>
      <c r="B26" s="55"/>
      <c r="C26" s="3"/>
      <c r="D26" s="3"/>
      <c r="E26" s="40"/>
      <c r="F26" s="53"/>
      <c r="G26" s="53"/>
      <c r="H26" s="53"/>
      <c r="I26" s="10"/>
      <c r="J26" s="59"/>
      <c r="K26" s="59"/>
      <c r="L26" s="18"/>
    </row>
    <row r="27" spans="1:12" ht="17.25" customHeight="1" thickBot="1">
      <c r="A27" s="31">
        <f>IF(B27="","",COUNT($A$7:A26)+1)</f>
      </c>
      <c r="B27" s="9"/>
      <c r="C27" s="5"/>
      <c r="D27" s="5"/>
      <c r="E27" s="41"/>
      <c r="F27" s="54"/>
      <c r="G27" s="54"/>
      <c r="H27" s="54"/>
      <c r="I27" s="11"/>
      <c r="J27" s="60"/>
      <c r="K27" s="60"/>
      <c r="L27" s="18"/>
    </row>
    <row r="28" spans="2:12" s="20" customFormat="1" ht="17.25" customHeight="1">
      <c r="B28" s="33" t="s">
        <v>12</v>
      </c>
      <c r="C28" s="34">
        <f>COUNTA(C7:C27)</f>
        <v>0</v>
      </c>
      <c r="D28" s="33"/>
      <c r="E28" s="19">
        <f aca="true" t="shared" si="0" ref="E28:K28">SUM(E7:E27)</f>
        <v>0</v>
      </c>
      <c r="F28" s="19">
        <f t="shared" si="0"/>
        <v>0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0</v>
      </c>
      <c r="K28" s="19">
        <f t="shared" si="0"/>
        <v>0</v>
      </c>
      <c r="L28" s="18"/>
    </row>
    <row r="29" spans="1:12" s="20" customFormat="1" ht="17.25" customHeight="1" thickBot="1">
      <c r="A29" s="49"/>
      <c r="B29" s="50"/>
      <c r="C29" s="51"/>
      <c r="D29" s="50"/>
      <c r="E29" s="52"/>
      <c r="F29" s="52"/>
      <c r="G29" s="52"/>
      <c r="H29" s="52"/>
      <c r="I29" s="52"/>
      <c r="J29" s="52"/>
      <c r="K29" s="49"/>
      <c r="L29" s="18"/>
    </row>
    <row r="30" spans="1:13" ht="17.25" customHeight="1" thickBot="1">
      <c r="A30" s="44"/>
      <c r="B30" s="44"/>
      <c r="C30" s="44"/>
      <c r="D30" s="45" t="s">
        <v>17</v>
      </c>
      <c r="E30" s="47">
        <f>SUM(E7:E27)</f>
        <v>0</v>
      </c>
      <c r="F30" s="44">
        <f>IF(E30=0,"",K3-E30&amp;" absents")</f>
      </c>
      <c r="G30" s="44"/>
      <c r="H30" s="14"/>
      <c r="I30" s="43" t="s">
        <v>39</v>
      </c>
      <c r="J30" s="43"/>
      <c r="K30" s="48">
        <f>SUM(K7:K27)</f>
        <v>0</v>
      </c>
      <c r="L30" s="18"/>
      <c r="M30" s="35"/>
    </row>
    <row r="31" spans="1:12" ht="17.25" customHeight="1" thickBot="1">
      <c r="A31" s="15"/>
      <c r="C31" s="15"/>
      <c r="D31" s="15"/>
      <c r="E31" s="15"/>
      <c r="F31" s="15"/>
      <c r="G31" s="15"/>
      <c r="H31" s="14"/>
      <c r="I31" s="14"/>
      <c r="J31" s="14"/>
      <c r="K31" s="14"/>
      <c r="L31" s="14"/>
    </row>
    <row r="32" spans="1:12" ht="17.25" customHeight="1" thickBot="1">
      <c r="A32" s="44"/>
      <c r="B32" s="46" t="s">
        <v>40</v>
      </c>
      <c r="C32" s="44"/>
      <c r="D32" s="44"/>
      <c r="E32" s="44"/>
      <c r="F32" s="44"/>
      <c r="G32" s="44"/>
      <c r="H32" s="14"/>
      <c r="I32" s="42" t="s">
        <v>16</v>
      </c>
      <c r="J32" s="42"/>
      <c r="K32" s="149">
        <f>IF(K30=0,"",K30*100/E30)</f>
      </c>
      <c r="L32" s="18"/>
    </row>
    <row r="33" ht="17.25" customHeight="1">
      <c r="L33" s="18"/>
    </row>
    <row r="931" ht="12.75">
      <c r="IQ931" s="67" t="s">
        <v>46</v>
      </c>
    </row>
  </sheetData>
  <sheetProtection/>
  <mergeCells count="6">
    <mergeCell ref="J1:K1"/>
    <mergeCell ref="C1:I1"/>
    <mergeCell ref="A2:C2"/>
    <mergeCell ref="A5:A6"/>
    <mergeCell ref="G3:H3"/>
    <mergeCell ref="A1:B1"/>
  </mergeCells>
  <conditionalFormatting sqref="K3 G3:H3 B7:K27 C3 E3">
    <cfRule type="cellIs" priority="9" dxfId="3" operator="equal" stopIfTrue="1">
      <formula>""</formula>
    </cfRule>
  </conditionalFormatting>
  <dataValidations count="1">
    <dataValidation type="list" allowBlank="1" showInputMessage="1" showErrorMessage="1" sqref="C3">
      <formula1>"*,01,02,03,04,05,06,07,08,09,10,11,12,13,14,15"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2" t="s">
        <v>25</v>
      </c>
      <c r="T7" s="122" t="s">
        <v>26</v>
      </c>
      <c r="U7" s="122" t="s">
        <v>28</v>
      </c>
      <c r="V7" s="122" t="s">
        <v>31</v>
      </c>
      <c r="W7" s="122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C3:D3"/>
    <mergeCell ref="F3:G3"/>
    <mergeCell ref="H3:I3"/>
    <mergeCell ref="C5:E5"/>
    <mergeCell ref="H5:I5"/>
    <mergeCell ref="K1:M1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5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type="list" allowBlank="1" showInputMessage="1" showErrorMessage="1" error="Entrer une valeur entre 0 et 2 - Merci" sqref="F9:F44">
      <formula1>"0,1,2"</formula1>
    </dataValidation>
    <dataValidation type="list" allowBlank="1" showInputMessage="1" showErrorMessage="1" error="Entrer une valeur entre 0 et 3 - Merci" sqref="D9:D44">
      <formula1>"0,1,2,3"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5 - Merci" sqref="I45 H9:H45 G9:G44 E9:E44">
      <formula1>"0,1,2,3,4,5"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type="list" allowBlank="1" showInputMessage="1" showErrorMessage="1" error="Entrer une valeur entre 0 et 2 - Merci" sqref="F9:F44">
      <formula1>"0,1,2"</formula1>
    </dataValidation>
    <dataValidation type="list" allowBlank="1" showInputMessage="1" showErrorMessage="1" error="Entrer une valeur entre 0 et 3 - Merci" sqref="D9:D44">
      <formula1>"0,1,2,3"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5 - Merci" sqref="I45 H9:H45 G9:G44 E9:E44">
      <formula1>"0,1,2,3,4,5"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J955"/>
  <sheetViews>
    <sheetView showGridLines="0" zoomScalePageLayoutView="0" workbookViewId="0" topLeftCell="A1">
      <selection activeCell="B1" sqref="B1"/>
    </sheetView>
  </sheetViews>
  <sheetFormatPr defaultColWidth="10.8515625" defaultRowHeight="12.75"/>
  <cols>
    <col min="1" max="1" width="3.421875" style="12" customWidth="1"/>
    <col min="2" max="2" width="26.8515625" style="15" customWidth="1"/>
    <col min="3" max="3" width="9.421875" style="12" customWidth="1"/>
    <col min="4" max="4" width="12.8515625" style="12" customWidth="1"/>
    <col min="5" max="5" width="12.8515625" style="15" customWidth="1"/>
    <col min="6" max="6" width="12.8515625" style="12" customWidth="1"/>
    <col min="7" max="8" width="12.8515625" style="15" customWidth="1"/>
    <col min="9" max="9" width="10.421875" style="15" customWidth="1"/>
    <col min="10" max="10" width="9.7109375" style="15" customWidth="1"/>
    <col min="11" max="11" width="6.8515625" style="15" customWidth="1"/>
    <col min="12" max="12" width="6.8515625" style="12" customWidth="1"/>
    <col min="13" max="13" width="8.421875" style="12" customWidth="1"/>
    <col min="14" max="14" width="5.421875" style="15" customWidth="1"/>
    <col min="15" max="15" width="13.421875" style="15" customWidth="1"/>
    <col min="16" max="16" width="14.421875" style="15" customWidth="1"/>
    <col min="17" max="17" width="8.421875" style="15" customWidth="1"/>
    <col min="18" max="18" width="11.7109375" style="15" customWidth="1"/>
    <col min="19" max="16384" width="10.8515625" style="15" customWidth="1"/>
  </cols>
  <sheetData>
    <row r="1" spans="1:13" s="16" customFormat="1" ht="27.75" customHeight="1">
      <c r="A1" s="70"/>
      <c r="B1" s="152" t="s">
        <v>51</v>
      </c>
      <c r="C1" s="185" t="s">
        <v>55</v>
      </c>
      <c r="D1" s="186"/>
      <c r="E1" s="186"/>
      <c r="F1" s="186"/>
      <c r="G1" s="186"/>
      <c r="H1" s="186"/>
      <c r="I1" s="186"/>
      <c r="J1" s="186"/>
      <c r="K1" s="184" t="s">
        <v>53</v>
      </c>
      <c r="L1" s="184"/>
      <c r="M1" s="184"/>
    </row>
    <row r="2" spans="1:13" ht="12.75" customHeight="1">
      <c r="A2" s="71"/>
      <c r="B2" s="72"/>
      <c r="C2" s="73"/>
      <c r="D2" s="73"/>
      <c r="E2" s="74"/>
      <c r="F2" s="73"/>
      <c r="G2" s="73"/>
      <c r="H2" s="74"/>
      <c r="I2" s="74"/>
      <c r="J2" s="17"/>
      <c r="K2" s="150"/>
      <c r="L2" s="150"/>
      <c r="M2" s="150"/>
    </row>
    <row r="3" spans="1:13" ht="12.75" customHeight="1">
      <c r="A3" s="75" t="s">
        <v>2</v>
      </c>
      <c r="B3" s="76"/>
      <c r="C3" s="175"/>
      <c r="D3" s="176"/>
      <c r="E3" s="77" t="s">
        <v>3</v>
      </c>
      <c r="F3" s="177"/>
      <c r="G3" s="178"/>
      <c r="H3" s="179" t="s">
        <v>4</v>
      </c>
      <c r="I3" s="180"/>
      <c r="J3" s="8"/>
      <c r="K3" s="150"/>
      <c r="L3" s="150"/>
      <c r="M3" s="150"/>
    </row>
    <row r="4" spans="1:13" ht="12.75" customHeight="1">
      <c r="A4" s="78"/>
      <c r="B4" s="79"/>
      <c r="C4" s="73"/>
      <c r="D4" s="73"/>
      <c r="E4" s="74"/>
      <c r="F4" s="73"/>
      <c r="G4" s="73"/>
      <c r="H4" s="74"/>
      <c r="I4" s="74"/>
      <c r="J4" s="17"/>
      <c r="K4" s="150"/>
      <c r="L4" s="150"/>
      <c r="M4" s="150"/>
    </row>
    <row r="5" spans="1:13" ht="15.75" customHeight="1">
      <c r="A5" s="75" t="s">
        <v>5</v>
      </c>
      <c r="B5" s="76"/>
      <c r="C5" s="177"/>
      <c r="D5" s="181"/>
      <c r="E5" s="178"/>
      <c r="F5" s="73"/>
      <c r="G5" s="73"/>
      <c r="H5" s="182" t="s">
        <v>14</v>
      </c>
      <c r="I5" s="183"/>
      <c r="J5" s="8"/>
      <c r="K5" s="150"/>
      <c r="L5" s="150"/>
      <c r="M5" s="150"/>
    </row>
    <row r="6" spans="7:13" ht="13.5" customHeight="1" thickBot="1">
      <c r="G6" s="12"/>
      <c r="J6" s="21"/>
      <c r="K6" s="151"/>
      <c r="L6" s="151"/>
      <c r="M6" s="151"/>
    </row>
    <row r="7" spans="1:24" ht="51.75" customHeight="1">
      <c r="A7" s="168" t="s">
        <v>7</v>
      </c>
      <c r="B7" s="80" t="s">
        <v>0</v>
      </c>
      <c r="C7" s="81" t="s">
        <v>10</v>
      </c>
      <c r="D7" s="82" t="s">
        <v>25</v>
      </c>
      <c r="E7" s="82" t="s">
        <v>47</v>
      </c>
      <c r="F7" s="82" t="s">
        <v>28</v>
      </c>
      <c r="G7" s="82" t="s">
        <v>31</v>
      </c>
      <c r="H7" s="83" t="s">
        <v>33</v>
      </c>
      <c r="I7" s="170" t="s">
        <v>1</v>
      </c>
      <c r="J7" s="172" t="s">
        <v>34</v>
      </c>
      <c r="K7" s="84" t="s">
        <v>35</v>
      </c>
      <c r="L7" s="85" t="s">
        <v>38</v>
      </c>
      <c r="M7" s="86" t="s">
        <v>24</v>
      </c>
      <c r="O7" s="167" t="s">
        <v>8</v>
      </c>
      <c r="P7" s="167" t="s">
        <v>9</v>
      </c>
      <c r="Q7" s="167" t="s">
        <v>10</v>
      </c>
      <c r="R7" s="167" t="s">
        <v>15</v>
      </c>
      <c r="S7" s="123" t="s">
        <v>25</v>
      </c>
      <c r="T7" s="123" t="s">
        <v>26</v>
      </c>
      <c r="U7" s="123" t="s">
        <v>28</v>
      </c>
      <c r="V7" s="123" t="s">
        <v>31</v>
      </c>
      <c r="W7" s="123" t="s">
        <v>33</v>
      </c>
      <c r="X7" s="129" t="s">
        <v>36</v>
      </c>
    </row>
    <row r="8" spans="1:24" s="27" customFormat="1" ht="12" customHeight="1" thickBot="1">
      <c r="A8" s="169"/>
      <c r="B8" s="87"/>
      <c r="C8" s="88"/>
      <c r="D8" s="69" t="s">
        <v>30</v>
      </c>
      <c r="E8" s="69" t="s">
        <v>27</v>
      </c>
      <c r="F8" s="69" t="s">
        <v>29</v>
      </c>
      <c r="G8" s="69" t="s">
        <v>32</v>
      </c>
      <c r="H8" s="120" t="s">
        <v>32</v>
      </c>
      <c r="I8" s="171"/>
      <c r="J8" s="173"/>
      <c r="K8" s="89"/>
      <c r="L8" s="90"/>
      <c r="M8" s="91"/>
      <c r="O8" s="174"/>
      <c r="P8" s="174"/>
      <c r="Q8" s="174"/>
      <c r="R8" s="167"/>
      <c r="S8" s="130" t="s">
        <v>30</v>
      </c>
      <c r="T8" s="130" t="s">
        <v>27</v>
      </c>
      <c r="U8" s="130" t="s">
        <v>29</v>
      </c>
      <c r="V8" s="130" t="s">
        <v>32</v>
      </c>
      <c r="W8" s="130" t="s">
        <v>32</v>
      </c>
      <c r="X8" s="97"/>
    </row>
    <row r="9" spans="1:24" ht="12.75">
      <c r="A9" s="124">
        <f>IF(B9="","",1)</f>
      </c>
      <c r="B9" s="125"/>
      <c r="C9" s="126"/>
      <c r="D9" s="127"/>
      <c r="E9" s="127"/>
      <c r="F9" s="127"/>
      <c r="G9" s="127"/>
      <c r="H9" s="127"/>
      <c r="I9" s="128">
        <f aca="true" t="shared" si="0" ref="I9:I44">IF(OR(B9="",D9="",E9="",F9="",G9="",H9=""),"",SUM(D9:H9))</f>
      </c>
      <c r="J9" s="127"/>
      <c r="K9" s="92">
        <f>IF(J9="","",IF(INT(J9)=0,MOD(J9,1)*100,INT(J9)*60+MOD(J9,1)*100))</f>
      </c>
      <c r="L9" s="93">
        <f aca="true" t="shared" si="1" ref="L9:L44">IF(J9="","",FLOOR(K9,5))</f>
      </c>
      <c r="M9" s="94">
        <f aca="true" t="shared" si="2" ref="M9:M44">IF(OR(I9="",J9=""),"",INDEX(cot_sm,MATCH(I9,pt_sm,0),MATCH(L9,tps_sm,0)))</f>
      </c>
      <c r="O9" s="95" t="str">
        <f>IF(C3="","-",C3)</f>
        <v>-</v>
      </c>
      <c r="P9" s="116" t="str">
        <f>IF(F3="","-",F3)</f>
        <v>-</v>
      </c>
      <c r="Q9" s="116" t="str">
        <f>IF(J3="","-",J3)</f>
        <v>-</v>
      </c>
      <c r="R9" s="96" t="str">
        <f>IF(J5=0,"-",J5)</f>
        <v>-</v>
      </c>
      <c r="S9" s="97">
        <f aca="true" t="shared" si="3" ref="S9:X9">D47</f>
        <v>0</v>
      </c>
      <c r="T9" s="97">
        <f t="shared" si="3"/>
        <v>0</v>
      </c>
      <c r="U9" s="97">
        <f t="shared" si="3"/>
        <v>0</v>
      </c>
      <c r="V9" s="97">
        <f t="shared" si="3"/>
        <v>0</v>
      </c>
      <c r="W9" s="97">
        <f t="shared" si="3"/>
        <v>0</v>
      </c>
      <c r="X9" s="96">
        <f t="shared" si="3"/>
        <v>0</v>
      </c>
    </row>
    <row r="10" spans="1:13" ht="12.75">
      <c r="A10" s="30">
        <f>IF(B10="","",COUNT($A$9:A9)+1)</f>
      </c>
      <c r="B10" s="1"/>
      <c r="C10" s="2"/>
      <c r="D10" s="6"/>
      <c r="E10" s="6"/>
      <c r="F10" s="6"/>
      <c r="G10" s="6"/>
      <c r="H10" s="6"/>
      <c r="I10" s="29">
        <f t="shared" si="0"/>
      </c>
      <c r="J10" s="6"/>
      <c r="K10" s="98">
        <f aca="true" t="shared" si="4" ref="K10:K44">IF(J10="","",IF(INT(J10)=0,MOD(J10,1)*100,INT(J10)*60+MOD(J10,1)*100))</f>
      </c>
      <c r="L10" s="99">
        <f t="shared" si="1"/>
      </c>
      <c r="M10" s="100">
        <f t="shared" si="2"/>
      </c>
    </row>
    <row r="11" spans="1:15" ht="14.25" customHeight="1">
      <c r="A11" s="30">
        <f>IF(B11="","",COUNT($A$9:A10)+1)</f>
      </c>
      <c r="B11" s="1"/>
      <c r="C11" s="2"/>
      <c r="D11" s="6"/>
      <c r="E11" s="6"/>
      <c r="F11" s="6"/>
      <c r="G11" s="6"/>
      <c r="H11" s="6"/>
      <c r="I11" s="29">
        <f t="shared" si="0"/>
      </c>
      <c r="J11" s="6"/>
      <c r="K11" s="98">
        <f t="shared" si="4"/>
      </c>
      <c r="L11" s="99">
        <f t="shared" si="1"/>
      </c>
      <c r="M11" s="100">
        <f t="shared" si="2"/>
      </c>
      <c r="O11" s="101" t="s">
        <v>23</v>
      </c>
    </row>
    <row r="12" spans="1:13" ht="12.75">
      <c r="A12" s="30">
        <f>IF(B12="","",COUNT($A$9:A11)+1)</f>
      </c>
      <c r="B12" s="1"/>
      <c r="C12" s="2"/>
      <c r="D12" s="6"/>
      <c r="E12" s="6"/>
      <c r="F12" s="6"/>
      <c r="G12" s="6"/>
      <c r="H12" s="6"/>
      <c r="I12" s="29">
        <f t="shared" si="0"/>
      </c>
      <c r="J12" s="6"/>
      <c r="K12" s="98">
        <f t="shared" si="4"/>
      </c>
      <c r="L12" s="99">
        <f t="shared" si="1"/>
      </c>
      <c r="M12" s="100">
        <f t="shared" si="2"/>
      </c>
    </row>
    <row r="13" spans="1:13" ht="12.75">
      <c r="A13" s="30">
        <f>IF(B13="","",COUNT($A$9:A12)+1)</f>
      </c>
      <c r="B13" s="1"/>
      <c r="C13" s="2"/>
      <c r="D13" s="6"/>
      <c r="E13" s="6"/>
      <c r="F13" s="6"/>
      <c r="G13" s="6"/>
      <c r="H13" s="6"/>
      <c r="I13" s="29">
        <f t="shared" si="0"/>
      </c>
      <c r="J13" s="6"/>
      <c r="K13" s="98">
        <f t="shared" si="4"/>
      </c>
      <c r="L13" s="99">
        <f t="shared" si="1"/>
      </c>
      <c r="M13" s="100">
        <f t="shared" si="2"/>
      </c>
    </row>
    <row r="14" spans="1:15" ht="12.75">
      <c r="A14" s="30">
        <f>IF(B14="","",COUNT($A$9:A13)+1)</f>
      </c>
      <c r="B14" s="1"/>
      <c r="C14" s="2"/>
      <c r="D14" s="121"/>
      <c r="E14" s="6"/>
      <c r="F14" s="6"/>
      <c r="G14" s="6"/>
      <c r="H14" s="6"/>
      <c r="I14" s="29">
        <f t="shared" si="0"/>
      </c>
      <c r="J14" s="6"/>
      <c r="K14" s="98">
        <f t="shared" si="4"/>
      </c>
      <c r="L14" s="99">
        <f t="shared" si="1"/>
      </c>
      <c r="M14" s="100">
        <f t="shared" si="2"/>
      </c>
      <c r="O14" s="102" t="s">
        <v>18</v>
      </c>
    </row>
    <row r="15" spans="1:13" ht="12.75">
      <c r="A15" s="30">
        <f>IF(B15="","",COUNT($A$9:A14)+1)</f>
      </c>
      <c r="B15" s="1"/>
      <c r="C15" s="2"/>
      <c r="D15" s="6"/>
      <c r="E15" s="6"/>
      <c r="F15" s="6"/>
      <c r="G15" s="6"/>
      <c r="H15" s="6"/>
      <c r="I15" s="29">
        <f t="shared" si="0"/>
      </c>
      <c r="J15" s="6"/>
      <c r="K15" s="98">
        <f t="shared" si="4"/>
      </c>
      <c r="L15" s="99">
        <f t="shared" si="1"/>
      </c>
      <c r="M15" s="100">
        <f t="shared" si="2"/>
      </c>
    </row>
    <row r="16" spans="1:13" ht="12.75">
      <c r="A16" s="30">
        <f>IF(B16="","",COUNT($A$9:A15)+1)</f>
      </c>
      <c r="B16" s="1"/>
      <c r="C16" s="2"/>
      <c r="D16" s="6"/>
      <c r="E16" s="6"/>
      <c r="F16" s="6"/>
      <c r="G16" s="6"/>
      <c r="H16" s="6"/>
      <c r="I16" s="29">
        <f t="shared" si="0"/>
      </c>
      <c r="J16" s="6"/>
      <c r="K16" s="98">
        <f t="shared" si="4"/>
      </c>
      <c r="L16" s="99">
        <f t="shared" si="1"/>
      </c>
      <c r="M16" s="100">
        <f t="shared" si="2"/>
      </c>
    </row>
    <row r="17" spans="1:13" ht="12.75">
      <c r="A17" s="30">
        <f>IF(B17="","",COUNT($A$9:A16)+1)</f>
      </c>
      <c r="B17" s="1"/>
      <c r="C17" s="2"/>
      <c r="D17" s="6"/>
      <c r="E17" s="6"/>
      <c r="F17" s="6"/>
      <c r="G17" s="6"/>
      <c r="H17" s="6"/>
      <c r="I17" s="29">
        <f t="shared" si="0"/>
      </c>
      <c r="J17" s="6"/>
      <c r="K17" s="98">
        <f t="shared" si="4"/>
      </c>
      <c r="L17" s="99">
        <f t="shared" si="1"/>
      </c>
      <c r="M17" s="100">
        <f t="shared" si="2"/>
      </c>
    </row>
    <row r="18" spans="1:13" ht="12.75">
      <c r="A18" s="30">
        <f>IF(B18="","",COUNT($A$9:A17)+1)</f>
      </c>
      <c r="B18" s="1"/>
      <c r="C18" s="2"/>
      <c r="D18" s="6"/>
      <c r="E18" s="6"/>
      <c r="F18" s="6"/>
      <c r="G18" s="6"/>
      <c r="H18" s="6"/>
      <c r="I18" s="29">
        <f t="shared" si="0"/>
      </c>
      <c r="J18" s="6"/>
      <c r="K18" s="98">
        <f t="shared" si="4"/>
      </c>
      <c r="L18" s="99">
        <f t="shared" si="1"/>
      </c>
      <c r="M18" s="100">
        <f t="shared" si="2"/>
      </c>
    </row>
    <row r="19" spans="1:13" ht="12.75">
      <c r="A19" s="30">
        <f>IF(B19="","",COUNT($A$9:A18)+1)</f>
      </c>
      <c r="B19" s="1"/>
      <c r="C19" s="2"/>
      <c r="D19" s="6"/>
      <c r="E19" s="6"/>
      <c r="F19" s="6"/>
      <c r="G19" s="6"/>
      <c r="H19" s="6"/>
      <c r="I19" s="29">
        <f t="shared" si="0"/>
      </c>
      <c r="J19" s="6"/>
      <c r="K19" s="98">
        <f t="shared" si="4"/>
      </c>
      <c r="L19" s="99">
        <f t="shared" si="1"/>
      </c>
      <c r="M19" s="100">
        <f t="shared" si="2"/>
      </c>
    </row>
    <row r="20" spans="1:25" ht="12.75">
      <c r="A20" s="30">
        <f>IF(B20="","",COUNT($A$9:A19)+1)</f>
      </c>
      <c r="B20" s="1"/>
      <c r="C20" s="2"/>
      <c r="D20" s="6"/>
      <c r="E20" s="6"/>
      <c r="F20" s="6"/>
      <c r="G20" s="6"/>
      <c r="H20" s="6"/>
      <c r="I20" s="29">
        <f t="shared" si="0"/>
      </c>
      <c r="J20" s="6"/>
      <c r="K20" s="98">
        <f t="shared" si="4"/>
      </c>
      <c r="L20" s="99">
        <f t="shared" si="1"/>
      </c>
      <c r="M20" s="100">
        <f t="shared" si="2"/>
      </c>
      <c r="Y20" s="74"/>
    </row>
    <row r="21" spans="1:25" ht="12.75">
      <c r="A21" s="30">
        <f>IF(B21="","",COUNT($A$9:A20)+1)</f>
      </c>
      <c r="B21" s="1"/>
      <c r="C21" s="2"/>
      <c r="D21" s="6"/>
      <c r="E21" s="6"/>
      <c r="F21" s="6"/>
      <c r="G21" s="6"/>
      <c r="H21" s="6"/>
      <c r="I21" s="29">
        <f t="shared" si="0"/>
      </c>
      <c r="J21" s="6"/>
      <c r="K21" s="98">
        <f t="shared" si="4"/>
      </c>
      <c r="L21" s="99">
        <f t="shared" si="1"/>
      </c>
      <c r="M21" s="100">
        <f t="shared" si="2"/>
      </c>
      <c r="Y21" s="74"/>
    </row>
    <row r="22" spans="1:13" ht="12.75">
      <c r="A22" s="30">
        <f>IF(B22="","",COUNT($A$9:A21)+1)</f>
      </c>
      <c r="B22" s="1"/>
      <c r="C22" s="2"/>
      <c r="D22" s="6"/>
      <c r="E22" s="6"/>
      <c r="F22" s="6"/>
      <c r="G22" s="6"/>
      <c r="H22" s="6"/>
      <c r="I22" s="29">
        <f t="shared" si="0"/>
      </c>
      <c r="J22" s="6"/>
      <c r="K22" s="98">
        <f t="shared" si="4"/>
      </c>
      <c r="L22" s="99">
        <f t="shared" si="1"/>
      </c>
      <c r="M22" s="100">
        <f t="shared" si="2"/>
      </c>
    </row>
    <row r="23" spans="1:13" ht="12.75">
      <c r="A23" s="30">
        <f>IF(B23="","",COUNT($A$9:A22)+1)</f>
      </c>
      <c r="B23" s="1"/>
      <c r="C23" s="2"/>
      <c r="D23" s="6"/>
      <c r="E23" s="6"/>
      <c r="F23" s="6"/>
      <c r="G23" s="6"/>
      <c r="H23" s="6"/>
      <c r="I23" s="29">
        <f t="shared" si="0"/>
      </c>
      <c r="J23" s="6"/>
      <c r="K23" s="98">
        <f t="shared" si="4"/>
      </c>
      <c r="L23" s="99">
        <f t="shared" si="1"/>
      </c>
      <c r="M23" s="100">
        <f t="shared" si="2"/>
      </c>
    </row>
    <row r="24" spans="1:13" ht="12.75">
      <c r="A24" s="30">
        <f>IF(B24="","",COUNT($A$9:A23)+1)</f>
      </c>
      <c r="B24" s="1"/>
      <c r="C24" s="2"/>
      <c r="D24" s="6"/>
      <c r="E24" s="6"/>
      <c r="F24" s="6"/>
      <c r="G24" s="6"/>
      <c r="H24" s="6"/>
      <c r="I24" s="29">
        <f t="shared" si="0"/>
      </c>
      <c r="J24" s="6"/>
      <c r="K24" s="98">
        <f t="shared" si="4"/>
      </c>
      <c r="L24" s="99">
        <f t="shared" si="1"/>
      </c>
      <c r="M24" s="100">
        <f t="shared" si="2"/>
      </c>
    </row>
    <row r="25" spans="1:13" ht="12.75">
      <c r="A25" s="30">
        <f>IF(B25="","",COUNT($A$9:A24)+1)</f>
      </c>
      <c r="B25" s="1"/>
      <c r="C25" s="2"/>
      <c r="D25" s="6"/>
      <c r="E25" s="6"/>
      <c r="F25" s="6"/>
      <c r="G25" s="6"/>
      <c r="H25" s="6"/>
      <c r="I25" s="29">
        <f t="shared" si="0"/>
      </c>
      <c r="J25" s="6"/>
      <c r="K25" s="98">
        <f t="shared" si="4"/>
      </c>
      <c r="L25" s="99">
        <f t="shared" si="1"/>
      </c>
      <c r="M25" s="100">
        <f t="shared" si="2"/>
      </c>
    </row>
    <row r="26" spans="1:13" ht="12.75">
      <c r="A26" s="30">
        <f>IF(B26="","",COUNT($A$9:A25)+1)</f>
      </c>
      <c r="B26" s="1"/>
      <c r="C26" s="2"/>
      <c r="D26" s="6"/>
      <c r="E26" s="6"/>
      <c r="F26" s="6"/>
      <c r="G26" s="6"/>
      <c r="H26" s="6"/>
      <c r="I26" s="29">
        <f t="shared" si="0"/>
      </c>
      <c r="J26" s="6"/>
      <c r="K26" s="98">
        <f t="shared" si="4"/>
      </c>
      <c r="L26" s="99">
        <f t="shared" si="1"/>
      </c>
      <c r="M26" s="100">
        <f t="shared" si="2"/>
      </c>
    </row>
    <row r="27" spans="1:13" ht="12.75">
      <c r="A27" s="30">
        <f>IF(B27="","",COUNT($A$9:A26)+1)</f>
      </c>
      <c r="B27" s="1"/>
      <c r="C27" s="2"/>
      <c r="D27" s="6"/>
      <c r="E27" s="6"/>
      <c r="F27" s="6"/>
      <c r="G27" s="6"/>
      <c r="H27" s="6"/>
      <c r="I27" s="29">
        <f t="shared" si="0"/>
      </c>
      <c r="J27" s="6"/>
      <c r="K27" s="98">
        <f t="shared" si="4"/>
      </c>
      <c r="L27" s="99">
        <f t="shared" si="1"/>
      </c>
      <c r="M27" s="100">
        <f t="shared" si="2"/>
      </c>
    </row>
    <row r="28" spans="1:13" ht="12.75">
      <c r="A28" s="30">
        <f>IF(B28="","",COUNT($A$9:A27)+1)</f>
      </c>
      <c r="B28" s="1"/>
      <c r="C28" s="2"/>
      <c r="D28" s="6"/>
      <c r="E28" s="6"/>
      <c r="F28" s="6"/>
      <c r="G28" s="6"/>
      <c r="H28" s="6"/>
      <c r="I28" s="29">
        <f t="shared" si="0"/>
      </c>
      <c r="J28" s="6"/>
      <c r="K28" s="98">
        <f t="shared" si="4"/>
      </c>
      <c r="L28" s="99">
        <f t="shared" si="1"/>
      </c>
      <c r="M28" s="100">
        <f t="shared" si="2"/>
      </c>
    </row>
    <row r="29" spans="1:13" ht="12.75">
      <c r="A29" s="30">
        <f>IF(B29="","",COUNT($A$9:A28)+1)</f>
      </c>
      <c r="B29" s="1"/>
      <c r="C29" s="2"/>
      <c r="D29" s="6"/>
      <c r="E29" s="6"/>
      <c r="F29" s="6"/>
      <c r="G29" s="6"/>
      <c r="H29" s="6"/>
      <c r="I29" s="29">
        <f t="shared" si="0"/>
      </c>
      <c r="J29" s="6"/>
      <c r="K29" s="98">
        <f t="shared" si="4"/>
      </c>
      <c r="L29" s="99">
        <f t="shared" si="1"/>
      </c>
      <c r="M29" s="100">
        <f t="shared" si="2"/>
      </c>
    </row>
    <row r="30" spans="1:13" ht="12.75">
      <c r="A30" s="30">
        <f>IF(B30="","",COUNT($A$9:A29)+1)</f>
      </c>
      <c r="B30" s="1"/>
      <c r="C30" s="2"/>
      <c r="D30" s="6"/>
      <c r="E30" s="6"/>
      <c r="F30" s="6"/>
      <c r="G30" s="6"/>
      <c r="H30" s="6"/>
      <c r="I30" s="29">
        <f t="shared" si="0"/>
      </c>
      <c r="J30" s="6"/>
      <c r="K30" s="98">
        <f t="shared" si="4"/>
      </c>
      <c r="L30" s="99">
        <f t="shared" si="1"/>
      </c>
      <c r="M30" s="100">
        <f t="shared" si="2"/>
      </c>
    </row>
    <row r="31" spans="1:13" ht="12.75">
      <c r="A31" s="30">
        <f>IF(B31="","",COUNT($A$9:A30)+1)</f>
      </c>
      <c r="B31" s="1"/>
      <c r="C31" s="2"/>
      <c r="D31" s="6"/>
      <c r="E31" s="6"/>
      <c r="F31" s="6"/>
      <c r="G31" s="6"/>
      <c r="H31" s="6"/>
      <c r="I31" s="29">
        <f t="shared" si="0"/>
      </c>
      <c r="J31" s="6"/>
      <c r="K31" s="98">
        <f t="shared" si="4"/>
      </c>
      <c r="L31" s="99">
        <f t="shared" si="1"/>
      </c>
      <c r="M31" s="100">
        <f t="shared" si="2"/>
      </c>
    </row>
    <row r="32" spans="1:13" ht="12.75">
      <c r="A32" s="30">
        <f>IF(B32="","",COUNT($A$9:A31)+1)</f>
      </c>
      <c r="B32" s="1"/>
      <c r="C32" s="2"/>
      <c r="D32" s="6"/>
      <c r="E32" s="6"/>
      <c r="F32" s="6"/>
      <c r="G32" s="6"/>
      <c r="H32" s="6"/>
      <c r="I32" s="29">
        <f t="shared" si="0"/>
      </c>
      <c r="J32" s="6"/>
      <c r="K32" s="98">
        <f t="shared" si="4"/>
      </c>
      <c r="L32" s="99">
        <f t="shared" si="1"/>
      </c>
      <c r="M32" s="100">
        <f t="shared" si="2"/>
      </c>
    </row>
    <row r="33" spans="1:13" ht="12.75">
      <c r="A33" s="30">
        <f>IF(B33="","",COUNT($A$9:A32)+1)</f>
      </c>
      <c r="B33" s="1"/>
      <c r="C33" s="2"/>
      <c r="D33" s="6"/>
      <c r="E33" s="6"/>
      <c r="F33" s="6"/>
      <c r="G33" s="6"/>
      <c r="H33" s="6"/>
      <c r="I33" s="29">
        <f t="shared" si="0"/>
      </c>
      <c r="J33" s="6"/>
      <c r="K33" s="98">
        <f t="shared" si="4"/>
      </c>
      <c r="L33" s="99">
        <f t="shared" si="1"/>
      </c>
      <c r="M33" s="100">
        <f t="shared" si="2"/>
      </c>
    </row>
    <row r="34" spans="1:13" ht="12.75">
      <c r="A34" s="30">
        <f>IF(B34="","",COUNT($A$9:A33)+1)</f>
      </c>
      <c r="B34" s="1"/>
      <c r="C34" s="2"/>
      <c r="D34" s="6"/>
      <c r="E34" s="6"/>
      <c r="F34" s="6"/>
      <c r="G34" s="6"/>
      <c r="H34" s="6"/>
      <c r="I34" s="29">
        <f t="shared" si="0"/>
      </c>
      <c r="J34" s="6"/>
      <c r="K34" s="98">
        <f t="shared" si="4"/>
      </c>
      <c r="L34" s="99">
        <f t="shared" si="1"/>
      </c>
      <c r="M34" s="100">
        <f t="shared" si="2"/>
      </c>
    </row>
    <row r="35" spans="1:13" ht="12.75">
      <c r="A35" s="30">
        <f>IF(B35="","",COUNT($A$9:A34)+1)</f>
      </c>
      <c r="B35" s="1"/>
      <c r="C35" s="2"/>
      <c r="D35" s="6"/>
      <c r="E35" s="6"/>
      <c r="F35" s="6"/>
      <c r="G35" s="6"/>
      <c r="H35" s="6"/>
      <c r="I35" s="29">
        <f t="shared" si="0"/>
      </c>
      <c r="J35" s="6"/>
      <c r="K35" s="98">
        <f t="shared" si="4"/>
      </c>
      <c r="L35" s="99">
        <f t="shared" si="1"/>
      </c>
      <c r="M35" s="100">
        <f t="shared" si="2"/>
      </c>
    </row>
    <row r="36" spans="1:13" ht="12.75">
      <c r="A36" s="30">
        <f>IF(B36="","",COUNT($A$9:A35)+1)</f>
      </c>
      <c r="B36" s="1"/>
      <c r="C36" s="2"/>
      <c r="D36" s="6"/>
      <c r="E36" s="6"/>
      <c r="F36" s="6"/>
      <c r="G36" s="6"/>
      <c r="H36" s="6"/>
      <c r="I36" s="29">
        <f t="shared" si="0"/>
      </c>
      <c r="J36" s="6"/>
      <c r="K36" s="98">
        <f t="shared" si="4"/>
      </c>
      <c r="L36" s="99">
        <f t="shared" si="1"/>
      </c>
      <c r="M36" s="100">
        <f t="shared" si="2"/>
      </c>
    </row>
    <row r="37" spans="1:13" ht="12.75">
      <c r="A37" s="30">
        <f>IF(B37="","",COUNT($A$9:A36)+1)</f>
      </c>
      <c r="B37" s="1"/>
      <c r="C37" s="2"/>
      <c r="D37" s="6"/>
      <c r="E37" s="6"/>
      <c r="F37" s="6"/>
      <c r="G37" s="6"/>
      <c r="H37" s="6"/>
      <c r="I37" s="29">
        <f t="shared" si="0"/>
      </c>
      <c r="J37" s="6"/>
      <c r="K37" s="98">
        <f t="shared" si="4"/>
      </c>
      <c r="L37" s="99">
        <f t="shared" si="1"/>
      </c>
      <c r="M37" s="100">
        <f t="shared" si="2"/>
      </c>
    </row>
    <row r="38" spans="1:13" ht="12.75">
      <c r="A38" s="30">
        <f>IF(B38="","",COUNT($A$9:A37)+1)</f>
      </c>
      <c r="B38" s="1"/>
      <c r="C38" s="2"/>
      <c r="D38" s="6"/>
      <c r="E38" s="6"/>
      <c r="F38" s="6"/>
      <c r="G38" s="6"/>
      <c r="H38" s="6"/>
      <c r="I38" s="29">
        <f t="shared" si="0"/>
      </c>
      <c r="J38" s="6"/>
      <c r="K38" s="98">
        <f t="shared" si="4"/>
      </c>
      <c r="L38" s="99">
        <f t="shared" si="1"/>
      </c>
      <c r="M38" s="100">
        <f t="shared" si="2"/>
      </c>
    </row>
    <row r="39" spans="1:13" ht="12.75">
      <c r="A39" s="30">
        <f>IF(B39="","",COUNT($A$9:A38)+1)</f>
      </c>
      <c r="B39" s="1"/>
      <c r="C39" s="2"/>
      <c r="D39" s="6"/>
      <c r="E39" s="6"/>
      <c r="F39" s="6"/>
      <c r="G39" s="6"/>
      <c r="H39" s="6"/>
      <c r="I39" s="29">
        <f t="shared" si="0"/>
      </c>
      <c r="J39" s="6"/>
      <c r="K39" s="98">
        <f t="shared" si="4"/>
      </c>
      <c r="L39" s="99">
        <f t="shared" si="1"/>
      </c>
      <c r="M39" s="100">
        <f t="shared" si="2"/>
      </c>
    </row>
    <row r="40" spans="1:13" ht="12.75">
      <c r="A40" s="30">
        <f>IF(B40="","",COUNT($A$9:A39)+1)</f>
      </c>
      <c r="B40" s="1"/>
      <c r="C40" s="2"/>
      <c r="D40" s="6"/>
      <c r="E40" s="6"/>
      <c r="F40" s="6"/>
      <c r="G40" s="6"/>
      <c r="H40" s="6"/>
      <c r="I40" s="29">
        <f t="shared" si="0"/>
      </c>
      <c r="J40" s="6"/>
      <c r="K40" s="98">
        <f t="shared" si="4"/>
      </c>
      <c r="L40" s="99">
        <f t="shared" si="1"/>
      </c>
      <c r="M40" s="100">
        <f t="shared" si="2"/>
      </c>
    </row>
    <row r="41" spans="1:13" ht="12.75">
      <c r="A41" s="30">
        <f>IF(B41="","",COUNT($A$9:A40)+1)</f>
      </c>
      <c r="B41" s="1"/>
      <c r="C41" s="2"/>
      <c r="D41" s="6"/>
      <c r="E41" s="6"/>
      <c r="F41" s="6"/>
      <c r="G41" s="6"/>
      <c r="H41" s="6"/>
      <c r="I41" s="29">
        <f t="shared" si="0"/>
      </c>
      <c r="J41" s="6"/>
      <c r="K41" s="98">
        <f t="shared" si="4"/>
      </c>
      <c r="L41" s="99">
        <f t="shared" si="1"/>
      </c>
      <c r="M41" s="100">
        <f t="shared" si="2"/>
      </c>
    </row>
    <row r="42" spans="1:13" ht="12.75">
      <c r="A42" s="30">
        <f>IF(B42="","",COUNT($A$9:A41)+1)</f>
      </c>
      <c r="B42" s="1"/>
      <c r="C42" s="2"/>
      <c r="D42" s="6"/>
      <c r="E42" s="6"/>
      <c r="F42" s="6"/>
      <c r="G42" s="6"/>
      <c r="H42" s="6"/>
      <c r="I42" s="29">
        <f t="shared" si="0"/>
      </c>
      <c r="J42" s="6"/>
      <c r="K42" s="98">
        <f t="shared" si="4"/>
      </c>
      <c r="L42" s="99">
        <f t="shared" si="1"/>
      </c>
      <c r="M42" s="100">
        <f t="shared" si="2"/>
      </c>
    </row>
    <row r="43" spans="1:13" ht="12.75">
      <c r="A43" s="30">
        <f>IF(B43="","",COUNT($A$9:A42)+1)</f>
      </c>
      <c r="B43" s="1"/>
      <c r="C43" s="2"/>
      <c r="D43" s="6"/>
      <c r="E43" s="6"/>
      <c r="F43" s="6"/>
      <c r="G43" s="6"/>
      <c r="H43" s="6"/>
      <c r="I43" s="29">
        <f t="shared" si="0"/>
      </c>
      <c r="J43" s="6"/>
      <c r="K43" s="98">
        <f t="shared" si="4"/>
      </c>
      <c r="L43" s="99">
        <f t="shared" si="1"/>
      </c>
      <c r="M43" s="100">
        <f t="shared" si="2"/>
      </c>
    </row>
    <row r="44" spans="1:13" ht="13.5" thickBot="1">
      <c r="A44" s="31">
        <f>IF(B44="","",COUNT($A$9:A43)+1)</f>
      </c>
      <c r="B44" s="4"/>
      <c r="C44" s="56"/>
      <c r="D44" s="7"/>
      <c r="E44" s="7"/>
      <c r="F44" s="7"/>
      <c r="G44" s="7"/>
      <c r="H44" s="7"/>
      <c r="I44" s="32">
        <f t="shared" si="0"/>
      </c>
      <c r="J44" s="7"/>
      <c r="K44" s="103">
        <f t="shared" si="4"/>
      </c>
      <c r="L44" s="104">
        <f t="shared" si="1"/>
      </c>
      <c r="M44" s="105">
        <f t="shared" si="2"/>
      </c>
    </row>
    <row r="45" spans="1:15" s="74" customFormat="1" ht="12.75">
      <c r="A45" s="106"/>
      <c r="B45" s="107"/>
      <c r="C45" s="108"/>
      <c r="D45" s="108"/>
      <c r="E45" s="109"/>
      <c r="F45" s="108"/>
      <c r="G45" s="108"/>
      <c r="H45" s="110"/>
      <c r="I45" s="111"/>
      <c r="J45" s="110"/>
      <c r="L45" s="73"/>
      <c r="M45" s="73"/>
      <c r="O45" s="15"/>
    </row>
    <row r="46" spans="3:15" s="20" customFormat="1" ht="36">
      <c r="C46" s="112"/>
      <c r="D46" s="113" t="s">
        <v>25</v>
      </c>
      <c r="E46" s="113" t="s">
        <v>26</v>
      </c>
      <c r="F46" s="113" t="s">
        <v>28</v>
      </c>
      <c r="G46" s="113" t="s">
        <v>31</v>
      </c>
      <c r="H46" s="113" t="s">
        <v>33</v>
      </c>
      <c r="I46" s="114" t="s">
        <v>37</v>
      </c>
      <c r="J46" s="115"/>
      <c r="O46" s="15"/>
    </row>
    <row r="47" spans="3:13" ht="12.75" customHeight="1">
      <c r="C47" s="112" t="s">
        <v>6</v>
      </c>
      <c r="D47" s="97">
        <f>SUM(D9:D44)</f>
        <v>0</v>
      </c>
      <c r="E47" s="97">
        <f>SUM(E9:E44)</f>
        <v>0</v>
      </c>
      <c r="F47" s="97">
        <f>SUM(F9:F44)</f>
        <v>0</v>
      </c>
      <c r="G47" s="97">
        <f>SUM(G9:G44)</f>
        <v>0</v>
      </c>
      <c r="H47" s="97">
        <f>SUM(H9:H44)</f>
        <v>0</v>
      </c>
      <c r="I47" s="116">
        <f>SUM(M9:M44)</f>
        <v>0</v>
      </c>
      <c r="L47" s="15"/>
      <c r="M47" s="15"/>
    </row>
    <row r="49" spans="9:13" ht="12.75">
      <c r="I49" s="117" t="s">
        <v>41</v>
      </c>
      <c r="J49" s="117" t="s">
        <v>42</v>
      </c>
      <c r="K49" s="117" t="s">
        <v>43</v>
      </c>
      <c r="L49" s="117" t="s">
        <v>44</v>
      </c>
      <c r="M49" s="117" t="s">
        <v>45</v>
      </c>
    </row>
    <row r="50" spans="9:13" ht="12.75">
      <c r="I50" s="118">
        <f>IF(SUM(I9:I44)=0,0,FLOOR(AVERAGE(I9:I44),1))</f>
        <v>0</v>
      </c>
      <c r="J50" s="118">
        <f>IF(SUM(I9:I44)=0,0,AVERAGE(J9:J44))</f>
        <v>0</v>
      </c>
      <c r="K50" s="119">
        <f>IF(J50="","",IF(INT(J50)=0,MOD(J50,1)*100,INT(J50)*60+MOD(J50,1)*100))</f>
        <v>0</v>
      </c>
      <c r="L50" s="116">
        <f>IF(J50="","",FLOOR(K50,5))</f>
        <v>0</v>
      </c>
      <c r="M50" s="116" t="e">
        <f>IF(OR(I50="",J50=""),"",INDEX(cot_sm,MATCH(I50,pt_sm,0),MATCH(L50,tps_sm,0)))</f>
        <v>#N/A</v>
      </c>
    </row>
    <row r="955" ht="12.75">
      <c r="IJ955" s="15" t="s">
        <v>46</v>
      </c>
    </row>
  </sheetData>
  <sheetProtection sheet="1"/>
  <mergeCells count="14">
    <mergeCell ref="K1:M1"/>
    <mergeCell ref="C3:D3"/>
    <mergeCell ref="F3:G3"/>
    <mergeCell ref="H3:I3"/>
    <mergeCell ref="C5:E5"/>
    <mergeCell ref="H5:I5"/>
    <mergeCell ref="C1:J1"/>
    <mergeCell ref="R7:R8"/>
    <mergeCell ref="A7:A8"/>
    <mergeCell ref="I7:I8"/>
    <mergeCell ref="J7:J8"/>
    <mergeCell ref="O7:O8"/>
    <mergeCell ref="P7:P8"/>
    <mergeCell ref="Q7:Q8"/>
  </mergeCells>
  <conditionalFormatting sqref="J3 J5 F3 C3 C5 B9:H44 J9:J44">
    <cfRule type="cellIs" priority="4" dxfId="3" operator="equal" stopIfTrue="1">
      <formula>""</formula>
    </cfRule>
  </conditionalFormatting>
  <conditionalFormatting sqref="C9:C44">
    <cfRule type="cellIs" priority="1" dxfId="2" operator="equal" stopIfTrue="1">
      <formula>"SP"</formula>
    </cfRule>
    <cfRule type="cellIs" priority="2" dxfId="1" operator="equal" stopIfTrue="1">
      <formula>"SM"</formula>
    </cfRule>
    <cfRule type="cellIs" priority="3" dxfId="0" operator="equal" stopIfTrue="1">
      <formula>"SG"</formula>
    </cfRule>
  </conditionalFormatting>
  <dataValidations count="6">
    <dataValidation type="list" allowBlank="1" showInputMessage="1" showErrorMessage="1" error="Entrer une valeur entre 0 et 5 - Merci" sqref="I45 H9:H45 G9:G44 E9:E44">
      <formula1>"0,1,2,3,4,5"</formula1>
    </dataValidation>
    <dataValidation allowBlank="1" showInputMessage="1" showErrorMessage="1" prompt="SP, SM, SG, SPP/M, SM/SG, autre" sqref="J3"/>
    <dataValidation type="list" allowBlank="1" showInputMessage="1" showErrorMessage="1" error="Entrer une valeur entre 0 et 3 - Merci" sqref="D9:D44">
      <formula1>"0,1,2,3"</formula1>
    </dataValidation>
    <dataValidation type="list" allowBlank="1" showInputMessage="1" showErrorMessage="1" error="Entrer une valeur entre 0 et 2 - Merci" sqref="F9:F44">
      <formula1>"0,1,2"</formula1>
    </dataValidation>
    <dataValidation type="list" operator="equal" allowBlank="1" showInputMessage="1" showErrorMessage="1" prompt="SP ou SM ou SG&#10;(majuscule)&#10;" error="Saisir en MAJUSCULES" sqref="C9:C44">
      <formula1>"SP,SM,SG, "</formula1>
    </dataValidation>
    <dataValidation allowBlank="1" showInputMessage="1" showErrorMessage="1" promptTitle="Saisie du temps" prompt="ex: 1 minute 32 secondes&#10;&#10;écrire sous la forme&#10;&#10;1,32&#10;&quot; 1virgule32 &quot;" error="Entrer une valeur entre 0 et 5 - Merci" sqref="J9:J44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CSSU_TSUNAMI</dc:creator>
  <cp:keywords/>
  <dc:description/>
  <cp:lastModifiedBy>HOKULEA</cp:lastModifiedBy>
  <cp:lastPrinted>2013-02-05T23:03:48Z</cp:lastPrinted>
  <dcterms:created xsi:type="dcterms:W3CDTF">2010-07-08T19:28:24Z</dcterms:created>
  <dcterms:modified xsi:type="dcterms:W3CDTF">2015-01-16T18:29:16Z</dcterms:modified>
  <cp:category/>
  <cp:version/>
  <cp:contentType/>
  <cp:contentStatus/>
</cp:coreProperties>
</file>